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4115" windowHeight="7680"/>
  </bookViews>
  <sheets>
    <sheet name="Hoja1" sheetId="1" r:id="rId1"/>
    <sheet name="Hoja3" sheetId="3" r:id="rId2"/>
  </sheets>
  <definedNames>
    <definedName name="_xlnm.Print_Area" localSheetId="0">Hoja1!$A$1:$L$109</definedName>
  </definedNames>
  <calcPr calcId="145621"/>
</workbook>
</file>

<file path=xl/calcChain.xml><?xml version="1.0" encoding="utf-8"?>
<calcChain xmlns="http://schemas.openxmlformats.org/spreadsheetml/2006/main">
  <c r="J95" i="1" l="1"/>
  <c r="J90" i="1"/>
  <c r="K104" i="1" l="1"/>
  <c r="K103" i="1"/>
  <c r="K97" i="1"/>
  <c r="J97" i="1"/>
  <c r="K96" i="1"/>
  <c r="J96" i="1"/>
  <c r="K95" i="1"/>
  <c r="K94" i="1" s="1"/>
  <c r="J94" i="1"/>
  <c r="J93" i="1"/>
  <c r="K93" i="1" s="1"/>
  <c r="J92" i="1"/>
  <c r="K92" i="1" s="1"/>
  <c r="J91" i="1"/>
  <c r="K91" i="1" s="1"/>
  <c r="K90" i="1"/>
  <c r="J89" i="1"/>
  <c r="K89" i="1" s="1"/>
  <c r="J88" i="1"/>
  <c r="J84" i="1"/>
  <c r="K84" i="1" s="1"/>
  <c r="J83" i="1"/>
  <c r="K83" i="1" s="1"/>
  <c r="J81" i="1"/>
  <c r="J78" i="1"/>
  <c r="K78" i="1" s="1"/>
  <c r="J77" i="1"/>
  <c r="K77" i="1" s="1"/>
  <c r="J75" i="1"/>
  <c r="J72" i="1"/>
  <c r="K72" i="1" s="1"/>
  <c r="J71" i="1"/>
  <c r="K71" i="1" s="1"/>
  <c r="J70" i="1"/>
  <c r="K70" i="1" s="1"/>
  <c r="J69" i="1"/>
  <c r="K69" i="1" s="1"/>
  <c r="J68" i="1"/>
  <c r="K68" i="1" s="1"/>
  <c r="J63" i="1"/>
  <c r="K63" i="1" s="1"/>
  <c r="J62" i="1"/>
  <c r="K62" i="1" s="1"/>
  <c r="J59" i="1"/>
  <c r="K59" i="1" s="1"/>
  <c r="J58" i="1"/>
  <c r="K58" i="1" s="1"/>
  <c r="J57" i="1"/>
  <c r="K57" i="1" s="1"/>
  <c r="J56" i="1"/>
  <c r="K56" i="1" s="1"/>
  <c r="J55" i="1"/>
  <c r="K55" i="1" s="1"/>
  <c r="J50" i="1"/>
  <c r="K50" i="1" s="1"/>
  <c r="J49" i="1"/>
  <c r="K49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2" i="1"/>
  <c r="K32" i="1" s="1"/>
  <c r="J31" i="1"/>
  <c r="K31" i="1" s="1"/>
  <c r="J26" i="1"/>
  <c r="K26" i="1" s="1"/>
  <c r="J25" i="1"/>
  <c r="K25" i="1" s="1"/>
  <c r="J24" i="1"/>
  <c r="K24" i="1" s="1"/>
  <c r="J23" i="1"/>
  <c r="K23" i="1" s="1"/>
  <c r="J22" i="1"/>
  <c r="K22" i="1" s="1"/>
  <c r="K21" i="1"/>
  <c r="J21" i="1"/>
  <c r="J20" i="1"/>
  <c r="K20" i="1" s="1"/>
  <c r="J15" i="1"/>
  <c r="K15" i="1" s="1"/>
  <c r="J14" i="1"/>
  <c r="K14" i="1" s="1"/>
  <c r="C4" i="1"/>
  <c r="F82" i="1" s="1"/>
  <c r="J82" i="1" s="1"/>
  <c r="F30" i="1" l="1"/>
  <c r="J30" i="1" s="1"/>
  <c r="F48" i="1"/>
  <c r="J48" i="1" s="1"/>
  <c r="K48" i="1" s="1"/>
  <c r="F51" i="1"/>
  <c r="J51" i="1" s="1"/>
  <c r="K51" i="1" s="1"/>
  <c r="F13" i="1"/>
  <c r="J13" i="1" s="1"/>
  <c r="K13" i="1" s="1"/>
  <c r="J19" i="1" s="1"/>
  <c r="K19" i="1" s="1"/>
  <c r="F61" i="1"/>
  <c r="J61" i="1" s="1"/>
  <c r="F64" i="1"/>
  <c r="J64" i="1" s="1"/>
  <c r="K64" i="1" s="1"/>
  <c r="F76" i="1"/>
  <c r="J76" i="1" s="1"/>
  <c r="K76" i="1" s="1"/>
  <c r="K82" i="1"/>
  <c r="J86" i="1"/>
  <c r="K86" i="1" s="1"/>
  <c r="K30" i="1"/>
  <c r="J65" i="1"/>
  <c r="K65" i="1" s="1"/>
  <c r="K75" i="1"/>
  <c r="J87" i="1"/>
  <c r="K88" i="1"/>
  <c r="K87" i="1" s="1"/>
  <c r="J52" i="1"/>
  <c r="K81" i="1"/>
  <c r="J85" i="1"/>
  <c r="K85" i="1" s="1"/>
  <c r="J16" i="1" l="1"/>
  <c r="J17" i="1"/>
  <c r="K17" i="1" s="1"/>
  <c r="J18" i="1"/>
  <c r="K18" i="1" s="1"/>
  <c r="J27" i="1"/>
  <c r="K27" i="1" s="1"/>
  <c r="J53" i="1"/>
  <c r="K53" i="1" s="1"/>
  <c r="J79" i="1"/>
  <c r="K79" i="1" s="1"/>
  <c r="K74" i="1" s="1"/>
  <c r="K61" i="1"/>
  <c r="J73" i="1"/>
  <c r="K73" i="1" s="1"/>
  <c r="J80" i="1"/>
  <c r="K80" i="1"/>
  <c r="J66" i="1"/>
  <c r="K66" i="1" s="1"/>
  <c r="J67" i="1"/>
  <c r="K67" i="1" s="1"/>
  <c r="K16" i="1"/>
  <c r="K52" i="1"/>
  <c r="J54" i="1"/>
  <c r="K54" i="1" s="1"/>
  <c r="K47" i="1" s="1"/>
  <c r="J47" i="1"/>
  <c r="J36" i="1"/>
  <c r="K36" i="1" s="1"/>
  <c r="J34" i="1"/>
  <c r="K34" i="1" s="1"/>
  <c r="J35" i="1"/>
  <c r="K35" i="1" s="1"/>
  <c r="J33" i="1"/>
  <c r="K60" i="1" l="1"/>
  <c r="J74" i="1"/>
  <c r="J60" i="1"/>
  <c r="J28" i="1"/>
  <c r="K33" i="1"/>
  <c r="J46" i="1" l="1"/>
  <c r="K28" i="1"/>
  <c r="K12" i="1" s="1"/>
  <c r="J12" i="1"/>
  <c r="K46" i="1" l="1"/>
  <c r="K29" i="1" s="1"/>
  <c r="K99" i="1" s="1"/>
  <c r="K98" i="1" s="1"/>
  <c r="J29" i="1"/>
</calcChain>
</file>

<file path=xl/sharedStrings.xml><?xml version="1.0" encoding="utf-8"?>
<sst xmlns="http://schemas.openxmlformats.org/spreadsheetml/2006/main" count="285" uniqueCount="115">
  <si>
    <t xml:space="preserve">ANEXO A: PLANILLA DE COTIZACIÓN TERMINAL ESCOBAR  </t>
  </si>
  <si>
    <t>Coeficiente Fiscal</t>
  </si>
  <si>
    <t>LOA</t>
  </si>
  <si>
    <t>BEAM</t>
  </si>
  <si>
    <t>PUNTAL</t>
  </si>
  <si>
    <t>TNR</t>
  </si>
  <si>
    <t>Conceptos</t>
  </si>
  <si>
    <t>Cantidad</t>
  </si>
  <si>
    <t>Horas</t>
  </si>
  <si>
    <t>Calados (pies)</t>
  </si>
  <si>
    <t>Coef. Fiscal</t>
  </si>
  <si>
    <t>Recargo %</t>
  </si>
  <si>
    <t>TARIFA BASE UNITARIA (USD)</t>
  </si>
  <si>
    <t>DESCUENTO (%)</t>
  </si>
  <si>
    <t>TARIFA BASE</t>
  </si>
  <si>
    <t xml:space="preserve">TARIFA FINAL </t>
  </si>
  <si>
    <t>TARIFA FINAL (descripción)</t>
  </si>
  <si>
    <t>Practicaje RÍO DE LA PLATA (Ingreso del buque)</t>
  </si>
  <si>
    <t>a</t>
  </si>
  <si>
    <t>Tarifa Básica parte I (CF*Valor de unidad fiscal)</t>
  </si>
  <si>
    <t>(cantidad x CF x Tarifa) - descuento</t>
  </si>
  <si>
    <t>Tarifa Básica parte II (Recorrido de la zona)</t>
  </si>
  <si>
    <t>(cantidad x Tarifa) - descuento</t>
  </si>
  <si>
    <t>b</t>
  </si>
  <si>
    <t>Posicionamiento (base fija)</t>
  </si>
  <si>
    <t>Posicionamiento % sobre la tarifa básica total (Tarífa básica pate a + Tarifa Básica parte b)</t>
  </si>
  <si>
    <t>(Recargo % * (Tarifa Básica parte I + Tarifa Básica parte II)) - descuento</t>
  </si>
  <si>
    <t>c</t>
  </si>
  <si>
    <t>Transporte terrestre</t>
  </si>
  <si>
    <t>d</t>
  </si>
  <si>
    <t>Embarco en Recalada (Lancha)</t>
  </si>
  <si>
    <t>e</t>
  </si>
  <si>
    <t>Desembarco en Zona Común (Lancha)</t>
  </si>
  <si>
    <t>f</t>
  </si>
  <si>
    <t>Aplicación código IGS</t>
  </si>
  <si>
    <t>g</t>
  </si>
  <si>
    <t>Adicional Servicios Conexos</t>
  </si>
  <si>
    <t>h</t>
  </si>
  <si>
    <t>Navegación continua</t>
  </si>
  <si>
    <t>i</t>
  </si>
  <si>
    <t>Estadía en Recalada (Adicional Tarifa)</t>
  </si>
  <si>
    <t>j</t>
  </si>
  <si>
    <t>Costo cancelación después iniciado el servicio (% sobre tarifa base)</t>
  </si>
  <si>
    <t xml:space="preserve">(Recargo % x Tarifa base (puntos a)) - descuento </t>
  </si>
  <si>
    <t>k</t>
  </si>
  <si>
    <t>Administración (% subtotal)</t>
  </si>
  <si>
    <t>(Recargo % x la Sumatoria de todos los costos anteriores) - descuento</t>
  </si>
  <si>
    <t>Practicaje RÍO DE LA PLATA (Salida del buque)</t>
  </si>
  <si>
    <t>Embarco en Zona Común (Lancha)</t>
  </si>
  <si>
    <t>Desembarco en Recalada (Lancha)</t>
  </si>
  <si>
    <t>Estadía en Recalada (Adicional Tarifa )</t>
  </si>
  <si>
    <t>Práctico a la orden - se facturan 3 hs por c/práctico cuando embarquen en puerto BA o LP</t>
  </si>
  <si>
    <t>(cantidad x horas x Tarifa) - descuento</t>
  </si>
  <si>
    <t>Demoras - por hora de demora o c/h de c/práctico a la orden</t>
  </si>
  <si>
    <t>l</t>
  </si>
  <si>
    <t>(Recargo % x la Sumatoria de todos los costos anteriores)</t>
  </si>
  <si>
    <t>Practicaje RÍO PARANÁ (Ingreso del buque)</t>
  </si>
  <si>
    <t>Tarifa Básica (CF*Valor unidad Fiscal)</t>
  </si>
  <si>
    <t>Recorrido (101 - 200 kms)</t>
  </si>
  <si>
    <t>Continuidad Operativa parte fija</t>
  </si>
  <si>
    <t>(Tarifa) - descuento</t>
  </si>
  <si>
    <t>Continuidad Operativa parte variable (CF*Tarifa) - por buque</t>
  </si>
  <si>
    <t>(CF x Tarifa) - descuento</t>
  </si>
  <si>
    <t>Asesoramiento administrativo (% de a+b+c)</t>
  </si>
  <si>
    <t>(Recargo % x la Sumatoria de costos anteriores puntos a, b y c)</t>
  </si>
  <si>
    <t>Adicional Calado (% tarifa básica puntos a, b, c y d)</t>
  </si>
  <si>
    <t>entre 8,84 y 9,75 mts</t>
  </si>
  <si>
    <t>(%  x Tarifa básica (puntos a, b, c y d) - descuento</t>
  </si>
  <si>
    <t>entre 9,76 y 10,06 mts</t>
  </si>
  <si>
    <t>Código de gestión</t>
  </si>
  <si>
    <t>Demoras primeras 6 horas</t>
  </si>
  <si>
    <t>Demoras después de la sexta hora</t>
  </si>
  <si>
    <t>Práctico a la orden</t>
  </si>
  <si>
    <t>Practicaje RÍO PARANÁ vuelta - (Salida del buque)</t>
  </si>
  <si>
    <t>Continuidad Operativa parte fija - por buque</t>
  </si>
  <si>
    <t>(Recargo % x la Sumatoria de costos anteriores puntos a, b y c) - descuento</t>
  </si>
  <si>
    <t xml:space="preserve">Costo cancelación después iniciado el servicio </t>
  </si>
  <si>
    <t>Practicaje PUERTO ida - (Ingreso del buque)</t>
  </si>
  <si>
    <t>Servicios prestados parte fija</t>
  </si>
  <si>
    <t>Servicios prestados parte variable (CF x Valor Unidad Fiscal)</t>
  </si>
  <si>
    <t>Adicional Puerto Escobar</t>
  </si>
  <si>
    <t>Código SGSEP</t>
  </si>
  <si>
    <t>Asesoramiento administrativo y operativo</t>
  </si>
  <si>
    <t xml:space="preserve">(Recargo % x Tarifa base (puntos a, b y c)) - descuento </t>
  </si>
  <si>
    <t>Practicaje PUERTO vuelta - (Salida del buque)</t>
  </si>
  <si>
    <t>Servicio de amarre y desamarre incluyendo la lancha</t>
  </si>
  <si>
    <t>Tarifa por el servicio de amarre  incluyendo la lancha- horario hábil (L a V 7 a 19, Sáb 7 a 13)</t>
  </si>
  <si>
    <t>Tarifa por el servicio de desamarre  incluyendo la lancha- horario hábil (L a V 7 a 19, Sáb 7 a 13)</t>
  </si>
  <si>
    <t>Tarifa por el servicio de amarre incluyendo la lancha L a V 19 a 7</t>
  </si>
  <si>
    <t>Tarifa por el servicio de desamarre incluyendo la lancha - L a V 19 a 7</t>
  </si>
  <si>
    <t>Tarifa por el servicio de amarre  incluyendo la lancha - Sáb 13 a 24, Dom y Feriados</t>
  </si>
  <si>
    <t>Tarifa por el servicio de desamarre incluyendo la lancha- Sáb 13 a 24, Dom y Feriados</t>
  </si>
  <si>
    <t>Servicio de lancha a la orden</t>
  </si>
  <si>
    <t>Tarifa por el servicio de lancha para subir o bajar prácticos, personal o Autoridades (máximo de 5 lanchas)</t>
  </si>
  <si>
    <t>(Cantidad de lanchas x Tarifa) - descuento</t>
  </si>
  <si>
    <t>Honorarios de agenciamiento</t>
  </si>
  <si>
    <t>Fee Agencia</t>
  </si>
  <si>
    <t>Monto fijo</t>
  </si>
  <si>
    <t>TAX ON CREDITS AND DEBITS</t>
  </si>
  <si>
    <t>1,2% del total de la factura</t>
  </si>
  <si>
    <t>GASTOS COMPLEMENTARIOS</t>
  </si>
  <si>
    <t>Servicio de transporte</t>
  </si>
  <si>
    <t>Servicio de traslado terrestre de Autoridades</t>
  </si>
  <si>
    <t>Monto fijo (en pesos)</t>
  </si>
  <si>
    <t>NOTAS IMPORTANTES:</t>
  </si>
  <si>
    <t xml:space="preserve">1-  </t>
  </si>
  <si>
    <t>Precios deberán ser cotizados en USD (Dólares) sin IVA salvo mención en contrario.</t>
  </si>
  <si>
    <t xml:space="preserve">2- </t>
  </si>
  <si>
    <t>Deberán completar únicamente las celdas de amarillo.</t>
  </si>
  <si>
    <t>de 7,92 a 8,83 m</t>
  </si>
  <si>
    <t>de 8,84 a 9,45 m</t>
  </si>
  <si>
    <t>de 9,46 a 9,75 m</t>
  </si>
  <si>
    <t>de 9,76 a 10,05 m</t>
  </si>
  <si>
    <t xml:space="preserve">3- </t>
  </si>
  <si>
    <t>El uso de lanchas a cargo de ENARSA se limita a CINCO (5) lanchas por operación (entrada y salida de buque).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</si>
</sst>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[$USD]\ #,##0.00"/>
    <numFmt numFmtId="165" formatCode="_ * #,##0_ ;_ * \-#,##0_ ;_ * &quot;-&quot;??_ ;_ @_ "/>
    <numFmt numFmtId="166" formatCode="_ [$$-2C0A]\ * #,##0.00_ ;_ [$$-2C0A]\ * \-#,##0.00_ ;_ [$$-2C0A]\ * &quot;-&quot;??_ ;_ @_ "/>
    <numFmt numFmtId="167" formatCode="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3" fontId="5" fillId="2" borderId="0" xfId="0" applyNumberFormat="1" applyFont="1" applyFill="1"/>
    <xf numFmtId="0" fontId="6" fillId="0" borderId="0" xfId="0" applyFont="1" applyAlignment="1">
      <alignment horizontal="center"/>
    </xf>
    <xf numFmtId="4" fontId="5" fillId="2" borderId="0" xfId="0" applyNumberFormat="1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/>
    <xf numFmtId="0" fontId="0" fillId="4" borderId="5" xfId="0" applyFill="1" applyBorder="1"/>
    <xf numFmtId="0" fontId="0" fillId="4" borderId="5" xfId="0" applyFill="1" applyBorder="1" applyProtection="1">
      <protection locked="0"/>
    </xf>
    <xf numFmtId="164" fontId="3" fillId="4" borderId="6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 applyProtection="1">
      <alignment horizontal="center" vertical="center"/>
      <protection locked="0"/>
    </xf>
    <xf numFmtId="4" fontId="2" fillId="5" borderId="7" xfId="0" applyNumberFormat="1" applyFont="1" applyFill="1" applyBorder="1"/>
    <xf numFmtId="0" fontId="3" fillId="0" borderId="4" xfId="0" applyFont="1" applyBorder="1"/>
    <xf numFmtId="0" fontId="0" fillId="0" borderId="4" xfId="0" applyFill="1" applyBorder="1"/>
    <xf numFmtId="0" fontId="0" fillId="2" borderId="4" xfId="0" applyFill="1" applyBorder="1" applyAlignment="1">
      <alignment horizontal="center"/>
    </xf>
    <xf numFmtId="0" fontId="0" fillId="0" borderId="4" xfId="0" applyFill="1" applyBorder="1" applyProtection="1">
      <protection locked="0"/>
    </xf>
    <xf numFmtId="164" fontId="3" fillId="6" borderId="4" xfId="0" applyNumberFormat="1" applyFont="1" applyFill="1" applyBorder="1" applyProtection="1">
      <protection locked="0"/>
    </xf>
    <xf numFmtId="9" fontId="3" fillId="6" borderId="4" xfId="2" applyFont="1" applyFill="1" applyBorder="1" applyProtection="1">
      <protection locked="0"/>
    </xf>
    <xf numFmtId="164" fontId="0" fillId="0" borderId="8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 applyProtection="1">
      <alignment horizontal="center" vertical="center"/>
      <protection locked="0"/>
    </xf>
    <xf numFmtId="4" fontId="0" fillId="0" borderId="9" xfId="0" applyNumberFormat="1" applyBorder="1"/>
    <xf numFmtId="0" fontId="0" fillId="0" borderId="4" xfId="0" applyBorder="1"/>
    <xf numFmtId="165" fontId="1" fillId="7" borderId="8" xfId="1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8" borderId="4" xfId="0" applyFill="1" applyBorder="1"/>
    <xf numFmtId="164" fontId="0" fillId="0" borderId="4" xfId="0" applyNumberFormat="1" applyFont="1" applyBorder="1" applyAlignment="1">
      <alignment horizontal="center"/>
    </xf>
    <xf numFmtId="164" fontId="0" fillId="0" borderId="4" xfId="0" applyNumberFormat="1" applyFont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4" fontId="2" fillId="5" borderId="9" xfId="0" applyNumberFormat="1" applyFont="1" applyFill="1" applyBorder="1"/>
    <xf numFmtId="9" fontId="3" fillId="0" borderId="4" xfId="2" applyFont="1" applyFill="1" applyBorder="1" applyProtection="1">
      <protection locked="0"/>
    </xf>
    <xf numFmtId="164" fontId="3" fillId="4" borderId="10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/>
    <xf numFmtId="9" fontId="1" fillId="7" borderId="8" xfId="2" applyFont="1" applyFill="1" applyBorder="1" applyProtection="1">
      <protection locked="0"/>
    </xf>
    <xf numFmtId="0" fontId="0" fillId="0" borderId="4" xfId="0" applyFill="1" applyBorder="1" applyAlignment="1">
      <alignment vertical="center"/>
    </xf>
    <xf numFmtId="0" fontId="0" fillId="2" borderId="4" xfId="0" applyFill="1" applyBorder="1"/>
    <xf numFmtId="164" fontId="3" fillId="4" borderId="11" xfId="0" applyNumberFormat="1" applyFont="1" applyFill="1" applyBorder="1" applyAlignment="1">
      <alignment horizontal="center" vertical="center"/>
    </xf>
    <xf numFmtId="4" fontId="2" fillId="5" borderId="12" xfId="0" applyNumberFormat="1" applyFont="1" applyFill="1" applyBorder="1"/>
    <xf numFmtId="0" fontId="5" fillId="4" borderId="4" xfId="0" applyFont="1" applyFill="1" applyBorder="1"/>
    <xf numFmtId="0" fontId="8" fillId="8" borderId="4" xfId="0" applyFont="1" applyFill="1" applyBorder="1"/>
    <xf numFmtId="0" fontId="0" fillId="2" borderId="4" xfId="0" applyFill="1" applyBorder="1" applyAlignment="1">
      <alignment horizontal="center" vertical="center"/>
    </xf>
    <xf numFmtId="9" fontId="5" fillId="6" borderId="8" xfId="2" applyFont="1" applyFill="1" applyBorder="1" applyProtection="1">
      <protection locked="0"/>
    </xf>
    <xf numFmtId="164" fontId="0" fillId="0" borderId="4" xfId="0" applyNumberFormat="1" applyBorder="1" applyAlignment="1">
      <alignment horizontal="center"/>
    </xf>
    <xf numFmtId="0" fontId="3" fillId="4" borderId="13" xfId="0" applyFont="1" applyFill="1" applyBorder="1"/>
    <xf numFmtId="0" fontId="0" fillId="4" borderId="13" xfId="0" applyFill="1" applyBorder="1"/>
    <xf numFmtId="0" fontId="0" fillId="4" borderId="13" xfId="0" applyFill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9" fontId="1" fillId="4" borderId="13" xfId="2" applyFont="1" applyFill="1" applyBorder="1" applyProtection="1"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0" fillId="6" borderId="4" xfId="0" applyNumberFormat="1" applyFill="1" applyBorder="1" applyProtection="1">
      <protection locked="0"/>
    </xf>
    <xf numFmtId="9" fontId="1" fillId="7" borderId="4" xfId="2" applyFont="1" applyFill="1" applyBorder="1" applyProtection="1">
      <protection locked="0"/>
    </xf>
    <xf numFmtId="164" fontId="0" fillId="0" borderId="4" xfId="0" applyNumberFormat="1" applyBorder="1" applyAlignment="1">
      <alignment horizontal="center" vertical="center"/>
    </xf>
    <xf numFmtId="9" fontId="1" fillId="4" borderId="4" xfId="2" applyFont="1" applyFill="1" applyBorder="1" applyProtection="1"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/>
    <xf numFmtId="10" fontId="0" fillId="8" borderId="4" xfId="0" applyNumberFormat="1" applyFill="1" applyBorder="1" applyAlignment="1">
      <alignment horizontal="left"/>
    </xf>
    <xf numFmtId="0" fontId="3" fillId="0" borderId="0" xfId="0" applyFont="1" applyBorder="1"/>
    <xf numFmtId="10" fontId="0" fillId="8" borderId="0" xfId="0" applyNumberFormat="1" applyFill="1" applyBorder="1" applyAlignment="1">
      <alignment horizontal="left"/>
    </xf>
    <xf numFmtId="0" fontId="0" fillId="0" borderId="0" xfId="0" applyBorder="1"/>
    <xf numFmtId="0" fontId="0" fillId="0" borderId="0" xfId="0" applyBorder="1" applyProtection="1">
      <protection locked="0"/>
    </xf>
    <xf numFmtId="9" fontId="1" fillId="0" borderId="0" xfId="2" applyFont="1" applyFill="1" applyBorder="1" applyProtection="1">
      <protection locked="0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Border="1"/>
    <xf numFmtId="0" fontId="0" fillId="4" borderId="4" xfId="0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 applyProtection="1">
      <alignment horizontal="center" vertical="center"/>
      <protection locked="0"/>
    </xf>
    <xf numFmtId="9" fontId="5" fillId="7" borderId="4" xfId="2" applyFont="1" applyFill="1" applyBorder="1" applyProtection="1">
      <protection locked="0"/>
    </xf>
    <xf numFmtId="167" fontId="0" fillId="0" borderId="4" xfId="0" applyNumberFormat="1" applyFont="1" applyBorder="1" applyAlignment="1">
      <alignment horizontal="center"/>
    </xf>
    <xf numFmtId="166" fontId="0" fillId="6" borderId="4" xfId="0" applyNumberFormat="1" applyFont="1" applyFill="1" applyBorder="1" applyAlignment="1">
      <alignment horizontal="center"/>
    </xf>
    <xf numFmtId="4" fontId="0" fillId="0" borderId="4" xfId="0" applyNumberFormat="1" applyBorder="1"/>
    <xf numFmtId="0" fontId="0" fillId="8" borderId="0" xfId="0" applyFill="1"/>
    <xf numFmtId="0" fontId="10" fillId="0" borderId="0" xfId="0" applyFont="1"/>
    <xf numFmtId="0" fontId="11" fillId="8" borderId="0" xfId="0" applyFont="1" applyFill="1" applyBorder="1" applyAlignment="1">
      <alignment vertical="center"/>
    </xf>
    <xf numFmtId="0" fontId="12" fillId="8" borderId="0" xfId="0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8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showGridLines="0" tabSelected="1" topLeftCell="A4" zoomScale="80" zoomScaleNormal="80" workbookViewId="0">
      <selection activeCell="B109" sqref="B109"/>
    </sheetView>
  </sheetViews>
  <sheetFormatPr baseColWidth="10" defaultRowHeight="15" x14ac:dyDescent="0.25"/>
  <cols>
    <col min="1" max="1" width="5.42578125" customWidth="1"/>
    <col min="2" max="2" width="105.5703125" customWidth="1"/>
    <col min="4" max="4" width="10.85546875" customWidth="1"/>
    <col min="5" max="5" width="21.7109375" bestFit="1" customWidth="1"/>
    <col min="6" max="6" width="11" bestFit="1" customWidth="1"/>
    <col min="7" max="7" width="10" bestFit="1" customWidth="1"/>
    <col min="8" max="8" width="9.7109375" bestFit="1" customWidth="1"/>
    <col min="9" max="9" width="10.28515625" bestFit="1" customWidth="1"/>
    <col min="10" max="11" width="9.42578125" bestFit="1" customWidth="1"/>
    <col min="12" max="12" width="73.42578125" customWidth="1"/>
  </cols>
  <sheetData>
    <row r="1" spans="1:12" x14ac:dyDescent="0.25">
      <c r="J1" s="1"/>
      <c r="K1" s="1"/>
    </row>
    <row r="2" spans="1:12" ht="26.25" x14ac:dyDescent="0.25">
      <c r="B2" s="89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4.25" customHeight="1" x14ac:dyDescent="0.25">
      <c r="B3" s="2"/>
      <c r="C3" s="2"/>
      <c r="D3" s="2"/>
      <c r="J3" s="2"/>
      <c r="K3" s="2"/>
      <c r="L3" s="2"/>
    </row>
    <row r="4" spans="1:12" ht="15" customHeight="1" x14ac:dyDescent="0.35">
      <c r="B4" s="3" t="s">
        <v>1</v>
      </c>
      <c r="C4" s="4">
        <f>+ROUNDUP((C5*C6*C7)/800,0)</f>
        <v>414</v>
      </c>
      <c r="J4" s="5"/>
      <c r="K4" s="5"/>
      <c r="L4" s="5"/>
    </row>
    <row r="5" spans="1:12" ht="15" customHeight="1" x14ac:dyDescent="0.35">
      <c r="B5" s="3" t="s">
        <v>2</v>
      </c>
      <c r="C5" s="6">
        <v>288.10000000000002</v>
      </c>
      <c r="J5" s="5"/>
      <c r="K5" s="5"/>
      <c r="L5" s="5"/>
    </row>
    <row r="6" spans="1:12" ht="15" customHeight="1" x14ac:dyDescent="0.35">
      <c r="B6" s="3" t="s">
        <v>3</v>
      </c>
      <c r="C6" s="6">
        <v>44.2</v>
      </c>
      <c r="J6" s="5"/>
      <c r="K6" s="5"/>
      <c r="L6" s="5"/>
    </row>
    <row r="7" spans="1:12" ht="15" customHeight="1" x14ac:dyDescent="0.35">
      <c r="B7" s="3" t="s">
        <v>4</v>
      </c>
      <c r="C7" s="6">
        <v>26</v>
      </c>
      <c r="J7" s="5"/>
      <c r="K7" s="5"/>
      <c r="L7" s="5"/>
    </row>
    <row r="8" spans="1:12" ht="15" customHeight="1" x14ac:dyDescent="0.35">
      <c r="B8" s="3" t="s">
        <v>5</v>
      </c>
      <c r="C8" s="4">
        <v>33759</v>
      </c>
      <c r="J8" s="5"/>
      <c r="K8" s="5"/>
      <c r="L8" s="5"/>
    </row>
    <row r="9" spans="1:12" ht="15" customHeight="1" x14ac:dyDescent="0.35">
      <c r="J9" s="5"/>
      <c r="K9" s="5"/>
      <c r="L9" s="5"/>
    </row>
    <row r="10" spans="1:12" ht="15.75" thickBot="1" x14ac:dyDescent="0.3">
      <c r="J10" s="1"/>
      <c r="K10" s="1"/>
    </row>
    <row r="11" spans="1:12" ht="60.75" thickBot="1" x14ac:dyDescent="0.3">
      <c r="B11" s="7" t="s">
        <v>6</v>
      </c>
      <c r="C11" s="8" t="s">
        <v>7</v>
      </c>
      <c r="D11" s="8" t="s">
        <v>8</v>
      </c>
      <c r="E11" s="8" t="s">
        <v>9</v>
      </c>
      <c r="F11" s="8" t="s">
        <v>10</v>
      </c>
      <c r="G11" s="9" t="s">
        <v>11</v>
      </c>
      <c r="H11" s="9" t="s">
        <v>12</v>
      </c>
      <c r="I11" s="10" t="s">
        <v>13</v>
      </c>
      <c r="J11" s="11" t="s">
        <v>14</v>
      </c>
      <c r="K11" s="10" t="s">
        <v>15</v>
      </c>
      <c r="L11" s="12" t="s">
        <v>16</v>
      </c>
    </row>
    <row r="12" spans="1:12" x14ac:dyDescent="0.25">
      <c r="A12" s="13" t="s">
        <v>17</v>
      </c>
      <c r="B12" s="14"/>
      <c r="C12" s="14"/>
      <c r="D12" s="14"/>
      <c r="E12" s="14"/>
      <c r="F12" s="14"/>
      <c r="G12" s="15"/>
      <c r="H12" s="15"/>
      <c r="I12" s="15"/>
      <c r="J12" s="16">
        <f>SUM(J13:J28)</f>
        <v>0</v>
      </c>
      <c r="K12" s="17">
        <f>SUM(K13:K28)</f>
        <v>0</v>
      </c>
      <c r="L12" s="18"/>
    </row>
    <row r="13" spans="1:12" x14ac:dyDescent="0.25">
      <c r="A13" s="19" t="s">
        <v>18</v>
      </c>
      <c r="B13" s="20" t="s">
        <v>19</v>
      </c>
      <c r="C13" s="21">
        <v>2</v>
      </c>
      <c r="D13" s="20"/>
      <c r="E13" s="20"/>
      <c r="F13" s="84">
        <f>+C4</f>
        <v>414</v>
      </c>
      <c r="G13" s="22"/>
      <c r="H13" s="23"/>
      <c r="I13" s="24"/>
      <c r="J13" s="25">
        <f>C13*F13*H13</f>
        <v>0</v>
      </c>
      <c r="K13" s="26">
        <f>+J13*(1-I13)</f>
        <v>0</v>
      </c>
      <c r="L13" s="27" t="s">
        <v>20</v>
      </c>
    </row>
    <row r="14" spans="1:12" x14ac:dyDescent="0.25">
      <c r="A14" s="19" t="s">
        <v>18</v>
      </c>
      <c r="B14" s="20" t="s">
        <v>21</v>
      </c>
      <c r="C14" s="21">
        <v>2</v>
      </c>
      <c r="D14" s="20"/>
      <c r="E14" s="20"/>
      <c r="F14" s="28"/>
      <c r="G14" s="22"/>
      <c r="H14" s="23"/>
      <c r="I14" s="24"/>
      <c r="J14" s="25">
        <f>C14*H14</f>
        <v>0</v>
      </c>
      <c r="K14" s="26">
        <f>+J14*(1-I14)</f>
        <v>0</v>
      </c>
      <c r="L14" s="27" t="s">
        <v>22</v>
      </c>
    </row>
    <row r="15" spans="1:12" x14ac:dyDescent="0.25">
      <c r="A15" s="19" t="s">
        <v>23</v>
      </c>
      <c r="B15" s="20" t="s">
        <v>24</v>
      </c>
      <c r="C15" s="21">
        <v>2</v>
      </c>
      <c r="D15" s="28"/>
      <c r="E15" s="28"/>
      <c r="F15" s="28"/>
      <c r="G15" s="22"/>
      <c r="H15" s="23"/>
      <c r="I15" s="24"/>
      <c r="J15" s="25">
        <f>C15*H15</f>
        <v>0</v>
      </c>
      <c r="K15" s="26">
        <f>+J15*(1-I15)</f>
        <v>0</v>
      </c>
      <c r="L15" s="27" t="s">
        <v>22</v>
      </c>
    </row>
    <row r="16" spans="1:12" x14ac:dyDescent="0.25">
      <c r="A16" s="19" t="s">
        <v>23</v>
      </c>
      <c r="B16" s="20" t="s">
        <v>25</v>
      </c>
      <c r="C16" s="21">
        <v>0</v>
      </c>
      <c r="D16" s="28"/>
      <c r="E16" s="21" t="s">
        <v>109</v>
      </c>
      <c r="F16" s="28"/>
      <c r="G16" s="24"/>
      <c r="H16" s="29"/>
      <c r="I16" s="24"/>
      <c r="J16" s="25">
        <f>($K$13+$K$14)*G16*C16</f>
        <v>0</v>
      </c>
      <c r="K16" s="26">
        <f t="shared" ref="K16:K73" si="0">+J16*(1-I16)</f>
        <v>0</v>
      </c>
      <c r="L16" s="27" t="s">
        <v>26</v>
      </c>
    </row>
    <row r="17" spans="1:12" x14ac:dyDescent="0.25">
      <c r="A17" s="19" t="s">
        <v>23</v>
      </c>
      <c r="B17" s="20" t="s">
        <v>25</v>
      </c>
      <c r="C17" s="21">
        <v>0</v>
      </c>
      <c r="D17" s="28"/>
      <c r="E17" s="21" t="s">
        <v>110</v>
      </c>
      <c r="F17" s="28"/>
      <c r="G17" s="24"/>
      <c r="H17" s="29"/>
      <c r="I17" s="24"/>
      <c r="J17" s="25">
        <f>($K$13+$K$14)*G17*C17</f>
        <v>0</v>
      </c>
      <c r="K17" s="26">
        <f t="shared" si="0"/>
        <v>0</v>
      </c>
      <c r="L17" s="27" t="s">
        <v>26</v>
      </c>
    </row>
    <row r="18" spans="1:12" x14ac:dyDescent="0.25">
      <c r="A18" s="19" t="s">
        <v>23</v>
      </c>
      <c r="B18" s="20" t="s">
        <v>25</v>
      </c>
      <c r="C18" s="21">
        <v>1</v>
      </c>
      <c r="D18" s="28"/>
      <c r="E18" s="21" t="s">
        <v>111</v>
      </c>
      <c r="F18" s="28"/>
      <c r="G18" s="24"/>
      <c r="H18" s="29"/>
      <c r="I18" s="24"/>
      <c r="J18" s="25">
        <f>($K$13+$K$14)*G18*C18</f>
        <v>0</v>
      </c>
      <c r="K18" s="26">
        <f t="shared" si="0"/>
        <v>0</v>
      </c>
      <c r="L18" s="27" t="s">
        <v>26</v>
      </c>
    </row>
    <row r="19" spans="1:12" x14ac:dyDescent="0.25">
      <c r="A19" s="19" t="s">
        <v>23</v>
      </c>
      <c r="B19" s="20" t="s">
        <v>25</v>
      </c>
      <c r="C19" s="21">
        <v>0</v>
      </c>
      <c r="D19" s="28"/>
      <c r="E19" s="21" t="s">
        <v>112</v>
      </c>
      <c r="F19" s="28"/>
      <c r="G19" s="24"/>
      <c r="H19" s="29"/>
      <c r="I19" s="24"/>
      <c r="J19" s="25">
        <f>($K$13+$K$14)*G19*C19</f>
        <v>0</v>
      </c>
      <c r="K19" s="26">
        <f t="shared" si="0"/>
        <v>0</v>
      </c>
      <c r="L19" s="27" t="s">
        <v>26</v>
      </c>
    </row>
    <row r="20" spans="1:12" x14ac:dyDescent="0.25">
      <c r="A20" s="19" t="s">
        <v>27</v>
      </c>
      <c r="B20" s="20" t="s">
        <v>28</v>
      </c>
      <c r="C20" s="21">
        <v>2</v>
      </c>
      <c r="D20" s="28"/>
      <c r="E20" s="28"/>
      <c r="F20" s="28"/>
      <c r="G20" s="30"/>
      <c r="H20" s="23"/>
      <c r="I20" s="24"/>
      <c r="J20" s="25">
        <f t="shared" ref="J20:J26" si="1">C20*H20</f>
        <v>0</v>
      </c>
      <c r="K20" s="26">
        <f>+J20*(1-I20)</f>
        <v>0</v>
      </c>
      <c r="L20" s="27" t="s">
        <v>22</v>
      </c>
    </row>
    <row r="21" spans="1:12" x14ac:dyDescent="0.25">
      <c r="A21" s="19" t="s">
        <v>29</v>
      </c>
      <c r="B21" s="20" t="s">
        <v>30</v>
      </c>
      <c r="C21" s="21">
        <v>2</v>
      </c>
      <c r="D21" s="28"/>
      <c r="E21" s="28"/>
      <c r="F21" s="28"/>
      <c r="G21" s="30"/>
      <c r="H21" s="23"/>
      <c r="I21" s="24"/>
      <c r="J21" s="25">
        <f t="shared" si="1"/>
        <v>0</v>
      </c>
      <c r="K21" s="26">
        <f t="shared" si="0"/>
        <v>0</v>
      </c>
      <c r="L21" s="27" t="s">
        <v>22</v>
      </c>
    </row>
    <row r="22" spans="1:12" x14ac:dyDescent="0.25">
      <c r="A22" s="19" t="s">
        <v>31</v>
      </c>
      <c r="B22" s="20" t="s">
        <v>32</v>
      </c>
      <c r="C22" s="21">
        <v>2</v>
      </c>
      <c r="D22" s="28"/>
      <c r="E22" s="28"/>
      <c r="F22" s="28"/>
      <c r="G22" s="30"/>
      <c r="H22" s="23"/>
      <c r="I22" s="24"/>
      <c r="J22" s="25">
        <f>C22*H22</f>
        <v>0</v>
      </c>
      <c r="K22" s="26">
        <f t="shared" si="0"/>
        <v>0</v>
      </c>
      <c r="L22" s="27" t="s">
        <v>22</v>
      </c>
    </row>
    <row r="23" spans="1:12" x14ac:dyDescent="0.25">
      <c r="A23" s="19" t="s">
        <v>33</v>
      </c>
      <c r="B23" s="20" t="s">
        <v>34</v>
      </c>
      <c r="C23" s="21">
        <v>2</v>
      </c>
      <c r="D23" s="28"/>
      <c r="E23" s="28"/>
      <c r="F23" s="28"/>
      <c r="G23" s="30"/>
      <c r="H23" s="23"/>
      <c r="I23" s="24"/>
      <c r="J23" s="25">
        <f t="shared" si="1"/>
        <v>0</v>
      </c>
      <c r="K23" s="26">
        <f t="shared" si="0"/>
        <v>0</v>
      </c>
      <c r="L23" s="27" t="s">
        <v>22</v>
      </c>
    </row>
    <row r="24" spans="1:12" x14ac:dyDescent="0.25">
      <c r="A24" s="19" t="s">
        <v>35</v>
      </c>
      <c r="B24" s="20" t="s">
        <v>36</v>
      </c>
      <c r="C24" s="21">
        <v>2</v>
      </c>
      <c r="D24" s="28"/>
      <c r="E24" s="28"/>
      <c r="F24" s="28"/>
      <c r="G24" s="30"/>
      <c r="H24" s="23"/>
      <c r="I24" s="24"/>
      <c r="J24" s="25">
        <f t="shared" si="1"/>
        <v>0</v>
      </c>
      <c r="K24" s="26">
        <f t="shared" si="0"/>
        <v>0</v>
      </c>
      <c r="L24" s="27" t="s">
        <v>22</v>
      </c>
    </row>
    <row r="25" spans="1:12" x14ac:dyDescent="0.25">
      <c r="A25" s="19" t="s">
        <v>37</v>
      </c>
      <c r="B25" s="20" t="s">
        <v>38</v>
      </c>
      <c r="C25" s="21">
        <v>2</v>
      </c>
      <c r="D25" s="28"/>
      <c r="E25" s="28"/>
      <c r="F25" s="28"/>
      <c r="G25" s="30"/>
      <c r="H25" s="23"/>
      <c r="I25" s="24"/>
      <c r="J25" s="25">
        <f t="shared" si="1"/>
        <v>0</v>
      </c>
      <c r="K25" s="26">
        <f t="shared" si="0"/>
        <v>0</v>
      </c>
      <c r="L25" s="27" t="s">
        <v>22</v>
      </c>
    </row>
    <row r="26" spans="1:12" x14ac:dyDescent="0.25">
      <c r="A26" s="19" t="s">
        <v>39</v>
      </c>
      <c r="B26" s="20" t="s">
        <v>40</v>
      </c>
      <c r="C26" s="21">
        <v>2</v>
      </c>
      <c r="D26" s="28"/>
      <c r="E26" s="28"/>
      <c r="F26" s="28"/>
      <c r="G26" s="30"/>
      <c r="H26" s="23"/>
      <c r="I26" s="24"/>
      <c r="J26" s="25">
        <f t="shared" si="1"/>
        <v>0</v>
      </c>
      <c r="K26" s="26">
        <f t="shared" si="0"/>
        <v>0</v>
      </c>
      <c r="L26" s="27" t="s">
        <v>22</v>
      </c>
    </row>
    <row r="27" spans="1:12" x14ac:dyDescent="0.25">
      <c r="A27" s="19" t="s">
        <v>41</v>
      </c>
      <c r="B27" s="31" t="s">
        <v>42</v>
      </c>
      <c r="C27" s="21">
        <v>0</v>
      </c>
      <c r="D27" s="28"/>
      <c r="E27" s="28"/>
      <c r="F27" s="28"/>
      <c r="G27" s="24"/>
      <c r="H27" s="29"/>
      <c r="I27" s="24"/>
      <c r="J27" s="32">
        <f>+G27*(SUM(J13:J14))*C27</f>
        <v>0</v>
      </c>
      <c r="K27" s="33">
        <f>+J27*(1-I27)</f>
        <v>0</v>
      </c>
      <c r="L27" s="27" t="s">
        <v>43</v>
      </c>
    </row>
    <row r="28" spans="1:12" x14ac:dyDescent="0.25">
      <c r="A28" s="19" t="s">
        <v>44</v>
      </c>
      <c r="B28" s="20" t="s">
        <v>45</v>
      </c>
      <c r="C28" s="20"/>
      <c r="D28" s="28"/>
      <c r="E28" s="28"/>
      <c r="F28" s="28"/>
      <c r="G28" s="24"/>
      <c r="H28" s="29"/>
      <c r="I28" s="24"/>
      <c r="J28" s="25">
        <f>SUM(K13:K27)*G28</f>
        <v>0</v>
      </c>
      <c r="K28" s="26">
        <f t="shared" si="0"/>
        <v>0</v>
      </c>
      <c r="L28" s="27" t="s">
        <v>46</v>
      </c>
    </row>
    <row r="29" spans="1:12" x14ac:dyDescent="0.25">
      <c r="A29" s="13" t="s">
        <v>47</v>
      </c>
      <c r="B29" s="34"/>
      <c r="C29" s="34"/>
      <c r="D29" s="34"/>
      <c r="E29" s="34"/>
      <c r="F29" s="34"/>
      <c r="G29" s="35"/>
      <c r="H29" s="36"/>
      <c r="I29" s="36"/>
      <c r="J29" s="16">
        <f>SUM(J30:J46)</f>
        <v>0</v>
      </c>
      <c r="K29" s="17">
        <f>SUM(K30:K46)</f>
        <v>0</v>
      </c>
      <c r="L29" s="37"/>
    </row>
    <row r="30" spans="1:12" x14ac:dyDescent="0.25">
      <c r="A30" s="19" t="s">
        <v>18</v>
      </c>
      <c r="B30" s="20" t="s">
        <v>19</v>
      </c>
      <c r="C30" s="21">
        <v>2</v>
      </c>
      <c r="D30" s="20"/>
      <c r="E30" s="20"/>
      <c r="F30" s="84">
        <f>+C4</f>
        <v>414</v>
      </c>
      <c r="G30" s="22"/>
      <c r="H30" s="23"/>
      <c r="I30" s="24"/>
      <c r="J30" s="25">
        <f>C30*F30*H30</f>
        <v>0</v>
      </c>
      <c r="K30" s="26">
        <f>+J30*(1-I30)</f>
        <v>0</v>
      </c>
      <c r="L30" s="27" t="s">
        <v>20</v>
      </c>
    </row>
    <row r="31" spans="1:12" x14ac:dyDescent="0.25">
      <c r="A31" s="19" t="s">
        <v>18</v>
      </c>
      <c r="B31" s="20" t="s">
        <v>21</v>
      </c>
      <c r="C31" s="21">
        <v>2</v>
      </c>
      <c r="D31" s="20"/>
      <c r="E31" s="20"/>
      <c r="F31" s="28"/>
      <c r="G31" s="22"/>
      <c r="H31" s="23"/>
      <c r="I31" s="24"/>
      <c r="J31" s="25">
        <f>C31*H31</f>
        <v>0</v>
      </c>
      <c r="K31" s="26">
        <f t="shared" ref="K31:K36" si="2">+J31*(1-I31)</f>
        <v>0</v>
      </c>
      <c r="L31" s="27" t="s">
        <v>22</v>
      </c>
    </row>
    <row r="32" spans="1:12" x14ac:dyDescent="0.25">
      <c r="A32" s="19" t="s">
        <v>23</v>
      </c>
      <c r="B32" s="20" t="s">
        <v>24</v>
      </c>
      <c r="C32" s="21">
        <v>2</v>
      </c>
      <c r="D32" s="28"/>
      <c r="E32" s="28"/>
      <c r="F32" s="28"/>
      <c r="G32" s="22"/>
      <c r="H32" s="23"/>
      <c r="I32" s="24"/>
      <c r="J32" s="25">
        <f>C32*H32</f>
        <v>0</v>
      </c>
      <c r="K32" s="26">
        <f>+J32*(1-I32)</f>
        <v>0</v>
      </c>
      <c r="L32" s="27" t="s">
        <v>22</v>
      </c>
    </row>
    <row r="33" spans="1:12" x14ac:dyDescent="0.25">
      <c r="A33" s="19" t="s">
        <v>23</v>
      </c>
      <c r="B33" s="20" t="s">
        <v>25</v>
      </c>
      <c r="C33" s="21">
        <v>0</v>
      </c>
      <c r="D33" s="28"/>
      <c r="E33" s="21" t="s">
        <v>109</v>
      </c>
      <c r="F33" s="28"/>
      <c r="G33" s="24"/>
      <c r="H33" s="29"/>
      <c r="I33" s="24"/>
      <c r="J33" s="25">
        <f>($K$30+$K$31)*G33*C33</f>
        <v>0</v>
      </c>
      <c r="K33" s="26">
        <f t="shared" si="2"/>
        <v>0</v>
      </c>
      <c r="L33" s="27" t="s">
        <v>26</v>
      </c>
    </row>
    <row r="34" spans="1:12" x14ac:dyDescent="0.25">
      <c r="A34" s="19" t="s">
        <v>23</v>
      </c>
      <c r="B34" s="20" t="s">
        <v>25</v>
      </c>
      <c r="C34" s="21">
        <v>0</v>
      </c>
      <c r="D34" s="28"/>
      <c r="E34" s="21" t="s">
        <v>110</v>
      </c>
      <c r="F34" s="28"/>
      <c r="G34" s="24"/>
      <c r="H34" s="29"/>
      <c r="I34" s="24"/>
      <c r="J34" s="25">
        <f>($K$30+$K$31)*G34*C34</f>
        <v>0</v>
      </c>
      <c r="K34" s="26">
        <f t="shared" si="2"/>
        <v>0</v>
      </c>
      <c r="L34" s="27" t="s">
        <v>26</v>
      </c>
    </row>
    <row r="35" spans="1:12" x14ac:dyDescent="0.25">
      <c r="A35" s="19" t="s">
        <v>23</v>
      </c>
      <c r="B35" s="20" t="s">
        <v>25</v>
      </c>
      <c r="C35" s="21">
        <v>1</v>
      </c>
      <c r="D35" s="28"/>
      <c r="E35" s="21" t="s">
        <v>111</v>
      </c>
      <c r="F35" s="28"/>
      <c r="G35" s="24"/>
      <c r="H35" s="29"/>
      <c r="I35" s="24"/>
      <c r="J35" s="25">
        <f>($K$30+$K$31)*G35*C35</f>
        <v>0</v>
      </c>
      <c r="K35" s="26">
        <f t="shared" si="2"/>
        <v>0</v>
      </c>
      <c r="L35" s="27" t="s">
        <v>26</v>
      </c>
    </row>
    <row r="36" spans="1:12" x14ac:dyDescent="0.25">
      <c r="A36" s="19" t="s">
        <v>23</v>
      </c>
      <c r="B36" s="20" t="s">
        <v>25</v>
      </c>
      <c r="C36" s="21">
        <v>0</v>
      </c>
      <c r="D36" s="28"/>
      <c r="E36" s="21" t="s">
        <v>112</v>
      </c>
      <c r="F36" s="28"/>
      <c r="G36" s="24"/>
      <c r="H36" s="29"/>
      <c r="I36" s="24"/>
      <c r="J36" s="25">
        <f>($K$30+$K$31)*G36*C36</f>
        <v>0</v>
      </c>
      <c r="K36" s="26">
        <f t="shared" si="2"/>
        <v>0</v>
      </c>
      <c r="L36" s="27" t="s">
        <v>26</v>
      </c>
    </row>
    <row r="37" spans="1:12" x14ac:dyDescent="0.25">
      <c r="A37" s="19" t="s">
        <v>27</v>
      </c>
      <c r="B37" s="20" t="s">
        <v>28</v>
      </c>
      <c r="C37" s="21">
        <v>2</v>
      </c>
      <c r="D37" s="28"/>
      <c r="E37" s="28"/>
      <c r="F37" s="28"/>
      <c r="G37" s="30"/>
      <c r="H37" s="23"/>
      <c r="I37" s="24"/>
      <c r="J37" s="25">
        <f>C37*H37</f>
        <v>0</v>
      </c>
      <c r="K37" s="26">
        <f>+J37*(1-I37)</f>
        <v>0</v>
      </c>
      <c r="L37" s="27" t="s">
        <v>22</v>
      </c>
    </row>
    <row r="38" spans="1:12" x14ac:dyDescent="0.25">
      <c r="A38" s="19" t="s">
        <v>29</v>
      </c>
      <c r="B38" s="20" t="s">
        <v>48</v>
      </c>
      <c r="C38" s="21">
        <v>2</v>
      </c>
      <c r="D38" s="28"/>
      <c r="E38" s="28"/>
      <c r="F38" s="28"/>
      <c r="G38" s="30"/>
      <c r="H38" s="23"/>
      <c r="I38" s="24"/>
      <c r="J38" s="25">
        <f>C38*H38</f>
        <v>0</v>
      </c>
      <c r="K38" s="26">
        <f t="shared" ref="K38:K45" si="3">+J38*(1-I38)</f>
        <v>0</v>
      </c>
      <c r="L38" s="27" t="s">
        <v>22</v>
      </c>
    </row>
    <row r="39" spans="1:12" x14ac:dyDescent="0.25">
      <c r="A39" s="19" t="s">
        <v>31</v>
      </c>
      <c r="B39" s="20" t="s">
        <v>49</v>
      </c>
      <c r="C39" s="21">
        <v>2</v>
      </c>
      <c r="D39" s="28"/>
      <c r="E39" s="28"/>
      <c r="F39" s="28"/>
      <c r="G39" s="30"/>
      <c r="H39" s="23"/>
      <c r="I39" s="24"/>
      <c r="J39" s="25">
        <f>C39*H39</f>
        <v>0</v>
      </c>
      <c r="K39" s="26">
        <f t="shared" si="3"/>
        <v>0</v>
      </c>
      <c r="L39" s="27" t="s">
        <v>22</v>
      </c>
    </row>
    <row r="40" spans="1:12" x14ac:dyDescent="0.25">
      <c r="A40" s="19" t="s">
        <v>33</v>
      </c>
      <c r="B40" s="20" t="s">
        <v>34</v>
      </c>
      <c r="C40" s="21">
        <v>2</v>
      </c>
      <c r="D40" s="28"/>
      <c r="E40" s="28"/>
      <c r="F40" s="28"/>
      <c r="G40" s="30"/>
      <c r="H40" s="23"/>
      <c r="I40" s="24"/>
      <c r="J40" s="25">
        <f t="shared" ref="J40" si="4">C40*H40</f>
        <v>0</v>
      </c>
      <c r="K40" s="26">
        <f t="shared" si="3"/>
        <v>0</v>
      </c>
      <c r="L40" s="27" t="s">
        <v>22</v>
      </c>
    </row>
    <row r="41" spans="1:12" x14ac:dyDescent="0.25">
      <c r="A41" s="19" t="s">
        <v>35</v>
      </c>
      <c r="B41" s="20" t="s">
        <v>36</v>
      </c>
      <c r="C41" s="21">
        <v>2</v>
      </c>
      <c r="D41" s="28"/>
      <c r="E41" s="28"/>
      <c r="F41" s="28"/>
      <c r="G41" s="30"/>
      <c r="H41" s="23"/>
      <c r="I41" s="24"/>
      <c r="J41" s="25">
        <f>C41*H41</f>
        <v>0</v>
      </c>
      <c r="K41" s="26">
        <f t="shared" si="3"/>
        <v>0</v>
      </c>
      <c r="L41" s="27" t="s">
        <v>22</v>
      </c>
    </row>
    <row r="42" spans="1:12" x14ac:dyDescent="0.25">
      <c r="A42" s="19" t="s">
        <v>37</v>
      </c>
      <c r="B42" s="20" t="s">
        <v>38</v>
      </c>
      <c r="C42" s="21">
        <v>2</v>
      </c>
      <c r="D42" s="28"/>
      <c r="E42" s="28"/>
      <c r="F42" s="28"/>
      <c r="G42" s="30"/>
      <c r="H42" s="23"/>
      <c r="I42" s="24"/>
      <c r="J42" s="25">
        <f>C42*H42</f>
        <v>0</v>
      </c>
      <c r="K42" s="26">
        <f t="shared" si="3"/>
        <v>0</v>
      </c>
      <c r="L42" s="27" t="s">
        <v>22</v>
      </c>
    </row>
    <row r="43" spans="1:12" x14ac:dyDescent="0.25">
      <c r="A43" s="19" t="s">
        <v>39</v>
      </c>
      <c r="B43" s="20" t="s">
        <v>50</v>
      </c>
      <c r="C43" s="21">
        <v>2</v>
      </c>
      <c r="D43" s="28"/>
      <c r="E43" s="28"/>
      <c r="F43" s="28"/>
      <c r="G43" s="30"/>
      <c r="H43" s="23"/>
      <c r="I43" s="24"/>
      <c r="J43" s="25">
        <f>C43*H43</f>
        <v>0</v>
      </c>
      <c r="K43" s="26">
        <f t="shared" si="3"/>
        <v>0</v>
      </c>
      <c r="L43" s="27" t="s">
        <v>22</v>
      </c>
    </row>
    <row r="44" spans="1:12" x14ac:dyDescent="0.25">
      <c r="A44" s="19" t="s">
        <v>41</v>
      </c>
      <c r="B44" s="20" t="s">
        <v>51</v>
      </c>
      <c r="C44" s="21">
        <v>2</v>
      </c>
      <c r="D44" s="21">
        <v>0</v>
      </c>
      <c r="E44" s="28"/>
      <c r="F44" s="28"/>
      <c r="G44" s="38"/>
      <c r="H44" s="23"/>
      <c r="I44" s="24"/>
      <c r="J44" s="25">
        <f>C44*H44*D44</f>
        <v>0</v>
      </c>
      <c r="K44" s="26">
        <f t="shared" si="3"/>
        <v>0</v>
      </c>
      <c r="L44" s="27" t="s">
        <v>52</v>
      </c>
    </row>
    <row r="45" spans="1:12" x14ac:dyDescent="0.25">
      <c r="A45" s="19" t="s">
        <v>44</v>
      </c>
      <c r="B45" s="20" t="s">
        <v>53</v>
      </c>
      <c r="C45" s="21">
        <v>2</v>
      </c>
      <c r="D45" s="21">
        <v>0</v>
      </c>
      <c r="E45" s="28"/>
      <c r="F45" s="28"/>
      <c r="G45" s="38"/>
      <c r="H45" s="23"/>
      <c r="I45" s="24"/>
      <c r="J45" s="25">
        <f>C45*H45*D45</f>
        <v>0</v>
      </c>
      <c r="K45" s="26">
        <f t="shared" si="3"/>
        <v>0</v>
      </c>
      <c r="L45" s="27" t="s">
        <v>52</v>
      </c>
    </row>
    <row r="46" spans="1:12" x14ac:dyDescent="0.25">
      <c r="A46" s="19" t="s">
        <v>54</v>
      </c>
      <c r="B46" s="20" t="s">
        <v>45</v>
      </c>
      <c r="C46" s="20"/>
      <c r="D46" s="28"/>
      <c r="E46" s="28"/>
      <c r="F46" s="28"/>
      <c r="G46" s="24"/>
      <c r="H46" s="29"/>
      <c r="I46" s="24"/>
      <c r="J46" s="25">
        <f>SUM(K30:K45)*G46</f>
        <v>0</v>
      </c>
      <c r="K46" s="26">
        <f>+J46*(1-I46)</f>
        <v>0</v>
      </c>
      <c r="L46" s="27" t="s">
        <v>55</v>
      </c>
    </row>
    <row r="47" spans="1:12" x14ac:dyDescent="0.25">
      <c r="A47" s="13" t="s">
        <v>56</v>
      </c>
      <c r="B47" s="34"/>
      <c r="C47" s="34"/>
      <c r="D47" s="34"/>
      <c r="E47" s="34"/>
      <c r="F47" s="34"/>
      <c r="G47" s="35"/>
      <c r="H47" s="36"/>
      <c r="I47" s="36"/>
      <c r="J47" s="39">
        <f>SUM(J48:J59)</f>
        <v>0</v>
      </c>
      <c r="K47" s="40">
        <f>SUM(K48:K59)</f>
        <v>0</v>
      </c>
      <c r="L47" s="37"/>
    </row>
    <row r="48" spans="1:12" x14ac:dyDescent="0.25">
      <c r="A48" s="19" t="s">
        <v>18</v>
      </c>
      <c r="B48" s="20" t="s">
        <v>57</v>
      </c>
      <c r="C48" s="21">
        <v>2</v>
      </c>
      <c r="D48" s="28"/>
      <c r="E48" s="28"/>
      <c r="F48" s="84">
        <f>+C4</f>
        <v>414</v>
      </c>
      <c r="G48" s="30"/>
      <c r="H48" s="23"/>
      <c r="I48" s="24"/>
      <c r="J48" s="25">
        <f>C48*F48*H48</f>
        <v>0</v>
      </c>
      <c r="K48" s="26">
        <f t="shared" si="0"/>
        <v>0</v>
      </c>
      <c r="L48" s="27" t="s">
        <v>20</v>
      </c>
    </row>
    <row r="49" spans="1:12" x14ac:dyDescent="0.25">
      <c r="A49" s="19" t="s">
        <v>23</v>
      </c>
      <c r="B49" s="20" t="s">
        <v>58</v>
      </c>
      <c r="C49" s="21">
        <v>2</v>
      </c>
      <c r="D49" s="28"/>
      <c r="E49" s="28"/>
      <c r="F49" s="85"/>
      <c r="G49" s="30"/>
      <c r="H49" s="23"/>
      <c r="I49" s="24"/>
      <c r="J49" s="25">
        <f>C49*H49</f>
        <v>0</v>
      </c>
      <c r="K49" s="26">
        <f t="shared" si="0"/>
        <v>0</v>
      </c>
      <c r="L49" s="27" t="s">
        <v>22</v>
      </c>
    </row>
    <row r="50" spans="1:12" x14ac:dyDescent="0.25">
      <c r="A50" s="19" t="s">
        <v>27</v>
      </c>
      <c r="B50" s="20" t="s">
        <v>59</v>
      </c>
      <c r="C50" s="28"/>
      <c r="D50" s="28"/>
      <c r="E50" s="28"/>
      <c r="F50" s="85"/>
      <c r="G50" s="30"/>
      <c r="H50" s="23"/>
      <c r="I50" s="24"/>
      <c r="J50" s="25">
        <f>H50</f>
        <v>0</v>
      </c>
      <c r="K50" s="26">
        <f t="shared" si="0"/>
        <v>0</v>
      </c>
      <c r="L50" s="27" t="s">
        <v>60</v>
      </c>
    </row>
    <row r="51" spans="1:12" x14ac:dyDescent="0.25">
      <c r="A51" s="19" t="s">
        <v>27</v>
      </c>
      <c r="B51" s="20" t="s">
        <v>61</v>
      </c>
      <c r="C51" s="28"/>
      <c r="D51" s="28"/>
      <c r="E51" s="28"/>
      <c r="F51" s="84">
        <f>+C4</f>
        <v>414</v>
      </c>
      <c r="G51" s="30"/>
      <c r="H51" s="23"/>
      <c r="I51" s="24"/>
      <c r="J51" s="25">
        <f>H51*F51</f>
        <v>0</v>
      </c>
      <c r="K51" s="26">
        <f t="shared" si="0"/>
        <v>0</v>
      </c>
      <c r="L51" s="27" t="s">
        <v>62</v>
      </c>
    </row>
    <row r="52" spans="1:12" x14ac:dyDescent="0.25">
      <c r="A52" s="19" t="s">
        <v>29</v>
      </c>
      <c r="B52" s="20" t="s">
        <v>63</v>
      </c>
      <c r="C52" s="28"/>
      <c r="D52" s="28"/>
      <c r="E52" s="41"/>
      <c r="F52" s="85"/>
      <c r="G52" s="24"/>
      <c r="H52" s="42"/>
      <c r="I52" s="24"/>
      <c r="J52" s="25">
        <f>SUM(J48:J51)*G52</f>
        <v>0</v>
      </c>
      <c r="K52" s="26">
        <f t="shared" si="0"/>
        <v>0</v>
      </c>
      <c r="L52" s="27" t="s">
        <v>64</v>
      </c>
    </row>
    <row r="53" spans="1:12" x14ac:dyDescent="0.25">
      <c r="A53" s="19" t="s">
        <v>31</v>
      </c>
      <c r="B53" s="20" t="s">
        <v>65</v>
      </c>
      <c r="C53" s="21">
        <v>1</v>
      </c>
      <c r="D53" s="28"/>
      <c r="E53" s="21" t="s">
        <v>66</v>
      </c>
      <c r="F53" s="85"/>
      <c r="G53" s="24"/>
      <c r="H53" s="42"/>
      <c r="I53" s="24"/>
      <c r="J53" s="25">
        <f>SUM(J48:J52)*G53*C53</f>
        <v>0</v>
      </c>
      <c r="K53" s="26">
        <f t="shared" si="0"/>
        <v>0</v>
      </c>
      <c r="L53" s="27" t="s">
        <v>67</v>
      </c>
    </row>
    <row r="54" spans="1:12" x14ac:dyDescent="0.25">
      <c r="A54" s="19" t="s">
        <v>31</v>
      </c>
      <c r="B54" s="20" t="s">
        <v>65</v>
      </c>
      <c r="C54" s="21">
        <v>0</v>
      </c>
      <c r="D54" s="28"/>
      <c r="E54" s="21" t="s">
        <v>68</v>
      </c>
      <c r="F54" s="85"/>
      <c r="G54" s="24"/>
      <c r="H54" s="42"/>
      <c r="I54" s="24"/>
      <c r="J54" s="25">
        <f>SUM(J48:J52)*G54*C54</f>
        <v>0</v>
      </c>
      <c r="K54" s="26">
        <f t="shared" si="0"/>
        <v>0</v>
      </c>
      <c r="L54" s="27" t="s">
        <v>67</v>
      </c>
    </row>
    <row r="55" spans="1:12" x14ac:dyDescent="0.25">
      <c r="A55" s="19" t="s">
        <v>33</v>
      </c>
      <c r="B55" s="20" t="s">
        <v>36</v>
      </c>
      <c r="C55" s="21">
        <v>2</v>
      </c>
      <c r="D55" s="28"/>
      <c r="E55" s="28"/>
      <c r="F55" s="85"/>
      <c r="G55" s="30"/>
      <c r="H55" s="23"/>
      <c r="I55" s="24"/>
      <c r="J55" s="25">
        <f>C55*H55</f>
        <v>0</v>
      </c>
      <c r="K55" s="26">
        <f t="shared" si="0"/>
        <v>0</v>
      </c>
      <c r="L55" s="27" t="s">
        <v>22</v>
      </c>
    </row>
    <row r="56" spans="1:12" x14ac:dyDescent="0.25">
      <c r="A56" s="19" t="s">
        <v>35</v>
      </c>
      <c r="B56" s="20" t="s">
        <v>69</v>
      </c>
      <c r="C56" s="21">
        <v>2</v>
      </c>
      <c r="D56" s="28"/>
      <c r="E56" s="28"/>
      <c r="F56" s="85"/>
      <c r="G56" s="30"/>
      <c r="H56" s="23"/>
      <c r="I56" s="24"/>
      <c r="J56" s="25">
        <f>C56*H56</f>
        <v>0</v>
      </c>
      <c r="K56" s="26">
        <f t="shared" si="0"/>
        <v>0</v>
      </c>
      <c r="L56" s="27" t="s">
        <v>22</v>
      </c>
    </row>
    <row r="57" spans="1:12" x14ac:dyDescent="0.25">
      <c r="A57" s="19" t="s">
        <v>37</v>
      </c>
      <c r="B57" s="43" t="s">
        <v>70</v>
      </c>
      <c r="C57" s="21">
        <v>2</v>
      </c>
      <c r="D57" s="44">
        <v>0</v>
      </c>
      <c r="E57" s="28"/>
      <c r="F57" s="85"/>
      <c r="G57" s="30"/>
      <c r="H57" s="23"/>
      <c r="I57" s="24"/>
      <c r="J57" s="25">
        <f>C57*H57*D57</f>
        <v>0</v>
      </c>
      <c r="K57" s="26">
        <f t="shared" si="0"/>
        <v>0</v>
      </c>
      <c r="L57" s="27" t="s">
        <v>52</v>
      </c>
    </row>
    <row r="58" spans="1:12" x14ac:dyDescent="0.25">
      <c r="A58" s="19" t="s">
        <v>39</v>
      </c>
      <c r="B58" s="43" t="s">
        <v>71</v>
      </c>
      <c r="C58" s="21">
        <v>2</v>
      </c>
      <c r="D58" s="44">
        <v>0</v>
      </c>
      <c r="E58" s="28"/>
      <c r="F58" s="85"/>
      <c r="G58" s="30"/>
      <c r="H58" s="23"/>
      <c r="I58" s="24"/>
      <c r="J58" s="25">
        <f>C58*H58*D58</f>
        <v>0</v>
      </c>
      <c r="K58" s="26">
        <f t="shared" si="0"/>
        <v>0</v>
      </c>
      <c r="L58" s="27" t="s">
        <v>52</v>
      </c>
    </row>
    <row r="59" spans="1:12" x14ac:dyDescent="0.25">
      <c r="A59" s="19" t="s">
        <v>41</v>
      </c>
      <c r="B59" s="43" t="s">
        <v>72</v>
      </c>
      <c r="C59" s="21">
        <v>2</v>
      </c>
      <c r="D59" s="44">
        <v>0</v>
      </c>
      <c r="E59" s="28"/>
      <c r="F59" s="85"/>
      <c r="G59" s="30"/>
      <c r="H59" s="23"/>
      <c r="I59" s="24"/>
      <c r="J59" s="25">
        <f>C59*H59*D59</f>
        <v>0</v>
      </c>
      <c r="K59" s="26">
        <f t="shared" si="0"/>
        <v>0</v>
      </c>
      <c r="L59" s="27" t="s">
        <v>52</v>
      </c>
    </row>
    <row r="60" spans="1:12" x14ac:dyDescent="0.25">
      <c r="A60" s="13" t="s">
        <v>73</v>
      </c>
      <c r="B60" s="34"/>
      <c r="C60" s="34"/>
      <c r="D60" s="34"/>
      <c r="E60" s="34"/>
      <c r="F60" s="86"/>
      <c r="G60" s="35"/>
      <c r="H60" s="36"/>
      <c r="I60" s="36"/>
      <c r="J60" s="39">
        <f>SUM(J61:J73)</f>
        <v>0</v>
      </c>
      <c r="K60" s="40">
        <f>SUM(K61:K73)</f>
        <v>0</v>
      </c>
      <c r="L60" s="37"/>
    </row>
    <row r="61" spans="1:12" x14ac:dyDescent="0.25">
      <c r="A61" s="19" t="s">
        <v>18</v>
      </c>
      <c r="B61" s="28" t="s">
        <v>57</v>
      </c>
      <c r="C61" s="21">
        <v>2</v>
      </c>
      <c r="D61" s="28"/>
      <c r="E61" s="28"/>
      <c r="F61" s="84">
        <f>+C4</f>
        <v>414</v>
      </c>
      <c r="G61" s="30"/>
      <c r="H61" s="23"/>
      <c r="I61" s="24"/>
      <c r="J61" s="25">
        <f>C61*F61*H61</f>
        <v>0</v>
      </c>
      <c r="K61" s="26">
        <f t="shared" si="0"/>
        <v>0</v>
      </c>
      <c r="L61" s="27" t="s">
        <v>20</v>
      </c>
    </row>
    <row r="62" spans="1:12" x14ac:dyDescent="0.25">
      <c r="A62" s="19" t="s">
        <v>23</v>
      </c>
      <c r="B62" s="28" t="s">
        <v>58</v>
      </c>
      <c r="C62" s="21">
        <v>2</v>
      </c>
      <c r="D62" s="28"/>
      <c r="E62" s="28"/>
      <c r="F62" s="85"/>
      <c r="G62" s="30"/>
      <c r="H62" s="23"/>
      <c r="I62" s="24"/>
      <c r="J62" s="25">
        <f>C62*H62</f>
        <v>0</v>
      </c>
      <c r="K62" s="26">
        <f t="shared" si="0"/>
        <v>0</v>
      </c>
      <c r="L62" s="27" t="s">
        <v>22</v>
      </c>
    </row>
    <row r="63" spans="1:12" x14ac:dyDescent="0.25">
      <c r="A63" s="19" t="s">
        <v>27</v>
      </c>
      <c r="B63" s="20" t="s">
        <v>74</v>
      </c>
      <c r="C63" s="28"/>
      <c r="D63" s="28"/>
      <c r="E63" s="28"/>
      <c r="F63" s="85"/>
      <c r="G63" s="30"/>
      <c r="H63" s="23"/>
      <c r="I63" s="24"/>
      <c r="J63" s="25">
        <f>H63</f>
        <v>0</v>
      </c>
      <c r="K63" s="26">
        <f t="shared" si="0"/>
        <v>0</v>
      </c>
      <c r="L63" s="27" t="s">
        <v>60</v>
      </c>
    </row>
    <row r="64" spans="1:12" x14ac:dyDescent="0.25">
      <c r="A64" s="19" t="s">
        <v>27</v>
      </c>
      <c r="B64" s="20" t="s">
        <v>61</v>
      </c>
      <c r="C64" s="28"/>
      <c r="D64" s="28"/>
      <c r="E64" s="28"/>
      <c r="F64" s="84">
        <f>+C4</f>
        <v>414</v>
      </c>
      <c r="G64" s="30"/>
      <c r="H64" s="23"/>
      <c r="I64" s="24"/>
      <c r="J64" s="25">
        <f>H64*F64</f>
        <v>0</v>
      </c>
      <c r="K64" s="26">
        <f t="shared" si="0"/>
        <v>0</v>
      </c>
      <c r="L64" s="27" t="s">
        <v>62</v>
      </c>
    </row>
    <row r="65" spans="1:12" x14ac:dyDescent="0.25">
      <c r="A65" s="19" t="s">
        <v>29</v>
      </c>
      <c r="B65" s="20" t="s">
        <v>63</v>
      </c>
      <c r="C65" s="28"/>
      <c r="D65" s="28"/>
      <c r="E65" s="28"/>
      <c r="F65" s="85"/>
      <c r="G65" s="24"/>
      <c r="H65" s="42"/>
      <c r="I65" s="24"/>
      <c r="J65" s="25">
        <f>SUM(J61:J64)*G65</f>
        <v>0</v>
      </c>
      <c r="K65" s="26">
        <f t="shared" si="0"/>
        <v>0</v>
      </c>
      <c r="L65" s="27" t="s">
        <v>75</v>
      </c>
    </row>
    <row r="66" spans="1:12" x14ac:dyDescent="0.25">
      <c r="A66" s="19" t="s">
        <v>31</v>
      </c>
      <c r="B66" s="20" t="s">
        <v>65</v>
      </c>
      <c r="C66" s="21">
        <v>1</v>
      </c>
      <c r="D66" s="28"/>
      <c r="E66" s="21" t="s">
        <v>66</v>
      </c>
      <c r="F66" s="28"/>
      <c r="G66" s="24"/>
      <c r="H66" s="42"/>
      <c r="I66" s="24"/>
      <c r="J66" s="25">
        <f>SUM(J61:J65)*G66*C66</f>
        <v>0</v>
      </c>
      <c r="K66" s="26">
        <f t="shared" si="0"/>
        <v>0</v>
      </c>
      <c r="L66" s="27" t="s">
        <v>67</v>
      </c>
    </row>
    <row r="67" spans="1:12" x14ac:dyDescent="0.25">
      <c r="A67" s="19" t="s">
        <v>31</v>
      </c>
      <c r="B67" s="20" t="s">
        <v>65</v>
      </c>
      <c r="C67" s="21">
        <v>0</v>
      </c>
      <c r="D67" s="28"/>
      <c r="E67" s="21" t="s">
        <v>68</v>
      </c>
      <c r="F67" s="28"/>
      <c r="G67" s="24"/>
      <c r="H67" s="42"/>
      <c r="I67" s="24"/>
      <c r="J67" s="25">
        <f>SUM(J61:J65)*G67*C67</f>
        <v>0</v>
      </c>
      <c r="K67" s="26">
        <f t="shared" si="0"/>
        <v>0</v>
      </c>
      <c r="L67" s="27" t="s">
        <v>67</v>
      </c>
    </row>
    <row r="68" spans="1:12" x14ac:dyDescent="0.25">
      <c r="A68" s="19" t="s">
        <v>33</v>
      </c>
      <c r="B68" s="20" t="s">
        <v>36</v>
      </c>
      <c r="C68" s="21">
        <v>2</v>
      </c>
      <c r="D68" s="28"/>
      <c r="E68" s="28"/>
      <c r="F68" s="28"/>
      <c r="G68" s="30"/>
      <c r="H68" s="23"/>
      <c r="I68" s="24"/>
      <c r="J68" s="25">
        <f>C68*H68</f>
        <v>0</v>
      </c>
      <c r="K68" s="26">
        <f t="shared" si="0"/>
        <v>0</v>
      </c>
      <c r="L68" s="27" t="s">
        <v>22</v>
      </c>
    </row>
    <row r="69" spans="1:12" x14ac:dyDescent="0.25">
      <c r="A69" s="19" t="s">
        <v>35</v>
      </c>
      <c r="B69" s="20" t="s">
        <v>69</v>
      </c>
      <c r="C69" s="21">
        <v>2</v>
      </c>
      <c r="D69" s="28"/>
      <c r="E69" s="28"/>
      <c r="F69" s="28"/>
      <c r="G69" s="30"/>
      <c r="H69" s="23"/>
      <c r="I69" s="24"/>
      <c r="J69" s="25">
        <f>C69*H69</f>
        <v>0</v>
      </c>
      <c r="K69" s="26">
        <f t="shared" si="0"/>
        <v>0</v>
      </c>
      <c r="L69" s="27" t="s">
        <v>22</v>
      </c>
    </row>
    <row r="70" spans="1:12" x14ac:dyDescent="0.25">
      <c r="A70" s="19" t="s">
        <v>37</v>
      </c>
      <c r="B70" s="43" t="s">
        <v>70</v>
      </c>
      <c r="C70" s="21">
        <v>2</v>
      </c>
      <c r="D70" s="21">
        <v>0</v>
      </c>
      <c r="E70" s="28"/>
      <c r="F70" s="28"/>
      <c r="G70" s="30"/>
      <c r="H70" s="23"/>
      <c r="I70" s="24"/>
      <c r="J70" s="25">
        <f>C70*H70*D70</f>
        <v>0</v>
      </c>
      <c r="K70" s="26">
        <f t="shared" si="0"/>
        <v>0</v>
      </c>
      <c r="L70" s="27" t="s">
        <v>52</v>
      </c>
    </row>
    <row r="71" spans="1:12" x14ac:dyDescent="0.25">
      <c r="A71" s="19" t="s">
        <v>39</v>
      </c>
      <c r="B71" s="43" t="s">
        <v>71</v>
      </c>
      <c r="C71" s="21">
        <v>2</v>
      </c>
      <c r="D71" s="21">
        <v>0</v>
      </c>
      <c r="E71" s="28"/>
      <c r="F71" s="28"/>
      <c r="G71" s="30"/>
      <c r="H71" s="23"/>
      <c r="I71" s="24"/>
      <c r="J71" s="25">
        <f>C71*H71*D71</f>
        <v>0</v>
      </c>
      <c r="K71" s="26">
        <f t="shared" si="0"/>
        <v>0</v>
      </c>
      <c r="L71" s="27" t="s">
        <v>52</v>
      </c>
    </row>
    <row r="72" spans="1:12" x14ac:dyDescent="0.25">
      <c r="A72" s="19" t="s">
        <v>41</v>
      </c>
      <c r="B72" s="43" t="s">
        <v>72</v>
      </c>
      <c r="C72" s="21">
        <v>2</v>
      </c>
      <c r="D72" s="21">
        <v>0</v>
      </c>
      <c r="E72" s="28"/>
      <c r="F72" s="28"/>
      <c r="G72" s="30"/>
      <c r="H72" s="23"/>
      <c r="I72" s="24"/>
      <c r="J72" s="25">
        <f>C72*H72*D72</f>
        <v>0</v>
      </c>
      <c r="K72" s="26">
        <f t="shared" si="0"/>
        <v>0</v>
      </c>
      <c r="L72" s="27" t="s">
        <v>52</v>
      </c>
    </row>
    <row r="73" spans="1:12" x14ac:dyDescent="0.25">
      <c r="A73" s="19" t="s">
        <v>44</v>
      </c>
      <c r="B73" s="31" t="s">
        <v>76</v>
      </c>
      <c r="C73" s="21">
        <v>0</v>
      </c>
      <c r="D73" s="28"/>
      <c r="E73" s="28"/>
      <c r="F73" s="28"/>
      <c r="G73" s="24"/>
      <c r="H73" s="42"/>
      <c r="I73" s="24"/>
      <c r="J73" s="25">
        <f>C73*G73*J61</f>
        <v>0</v>
      </c>
      <c r="K73" s="26">
        <f t="shared" si="0"/>
        <v>0</v>
      </c>
      <c r="L73" s="27" t="s">
        <v>43</v>
      </c>
    </row>
    <row r="74" spans="1:12" x14ac:dyDescent="0.25">
      <c r="A74" s="13" t="s">
        <v>77</v>
      </c>
      <c r="B74" s="34"/>
      <c r="C74" s="34"/>
      <c r="D74" s="34"/>
      <c r="E74" s="34"/>
      <c r="F74" s="34"/>
      <c r="G74" s="35"/>
      <c r="H74" s="36"/>
      <c r="I74" s="36"/>
      <c r="J74" s="45">
        <f>SUM(J75:J79)</f>
        <v>0</v>
      </c>
      <c r="K74" s="40">
        <f>SUM(K75:K79)</f>
        <v>0</v>
      </c>
      <c r="L74" s="46"/>
    </row>
    <row r="75" spans="1:12" x14ac:dyDescent="0.25">
      <c r="A75" s="19" t="s">
        <v>18</v>
      </c>
      <c r="B75" s="28" t="s">
        <v>78</v>
      </c>
      <c r="C75" s="21">
        <v>2</v>
      </c>
      <c r="D75" s="28"/>
      <c r="E75" s="28"/>
      <c r="F75" s="28"/>
      <c r="G75" s="30"/>
      <c r="H75" s="23"/>
      <c r="I75" s="24"/>
      <c r="J75" s="25">
        <f>C75*H75</f>
        <v>0</v>
      </c>
      <c r="K75" s="26">
        <f>+J75*(1-I75)</f>
        <v>0</v>
      </c>
      <c r="L75" s="27" t="s">
        <v>22</v>
      </c>
    </row>
    <row r="76" spans="1:12" x14ac:dyDescent="0.25">
      <c r="A76" s="19" t="s">
        <v>18</v>
      </c>
      <c r="B76" s="28" t="s">
        <v>79</v>
      </c>
      <c r="C76" s="21">
        <v>2</v>
      </c>
      <c r="D76" s="28"/>
      <c r="E76" s="28"/>
      <c r="F76" s="84">
        <f>+C4</f>
        <v>414</v>
      </c>
      <c r="G76" s="30"/>
      <c r="H76" s="23"/>
      <c r="I76" s="24"/>
      <c r="J76" s="25">
        <f>C76*H76*F76</f>
        <v>0</v>
      </c>
      <c r="K76" s="26">
        <f>+J76*(1-I76)</f>
        <v>0</v>
      </c>
      <c r="L76" s="27" t="s">
        <v>20</v>
      </c>
    </row>
    <row r="77" spans="1:12" x14ac:dyDescent="0.25">
      <c r="A77" s="19" t="s">
        <v>23</v>
      </c>
      <c r="B77" s="28" t="s">
        <v>80</v>
      </c>
      <c r="C77" s="21">
        <v>2</v>
      </c>
      <c r="D77" s="28"/>
      <c r="E77" s="28"/>
      <c r="F77" s="85"/>
      <c r="G77" s="30"/>
      <c r="H77" s="23"/>
      <c r="I77" s="24"/>
      <c r="J77" s="25">
        <f>C77*H77</f>
        <v>0</v>
      </c>
      <c r="K77" s="26">
        <f>+J77*(1-I77)</f>
        <v>0</v>
      </c>
      <c r="L77" s="27" t="s">
        <v>22</v>
      </c>
    </row>
    <row r="78" spans="1:12" x14ac:dyDescent="0.25">
      <c r="A78" s="19" t="s">
        <v>27</v>
      </c>
      <c r="B78" s="28" t="s">
        <v>81</v>
      </c>
      <c r="C78" s="21">
        <v>2</v>
      </c>
      <c r="D78" s="28"/>
      <c r="E78" s="28"/>
      <c r="F78" s="85"/>
      <c r="G78" s="30"/>
      <c r="H78" s="23"/>
      <c r="I78" s="24"/>
      <c r="J78" s="25">
        <f>C78*H78</f>
        <v>0</v>
      </c>
      <c r="K78" s="26">
        <f>+J78*(1-I78)</f>
        <v>0</v>
      </c>
      <c r="L78" s="27" t="s">
        <v>22</v>
      </c>
    </row>
    <row r="79" spans="1:12" x14ac:dyDescent="0.25">
      <c r="A79" s="19" t="s">
        <v>29</v>
      </c>
      <c r="B79" s="28" t="s">
        <v>82</v>
      </c>
      <c r="C79" s="28"/>
      <c r="D79" s="28"/>
      <c r="E79" s="28"/>
      <c r="F79" s="85"/>
      <c r="G79" s="24"/>
      <c r="H79" s="42"/>
      <c r="I79" s="24"/>
      <c r="J79" s="25">
        <f>SUM(J75:J78)*G79</f>
        <v>0</v>
      </c>
      <c r="K79" s="26">
        <f>+J79*(1-I79)</f>
        <v>0</v>
      </c>
      <c r="L79" s="27" t="s">
        <v>83</v>
      </c>
    </row>
    <row r="80" spans="1:12" x14ac:dyDescent="0.25">
      <c r="A80" s="13" t="s">
        <v>84</v>
      </c>
      <c r="B80" s="34"/>
      <c r="C80" s="34"/>
      <c r="D80" s="34"/>
      <c r="E80" s="34"/>
      <c r="F80" s="86"/>
      <c r="G80" s="35"/>
      <c r="H80" s="36"/>
      <c r="I80" s="36"/>
      <c r="J80" s="45">
        <f>SUM(J81:J86)</f>
        <v>0</v>
      </c>
      <c r="K80" s="40">
        <f>SUM(K81:K86)</f>
        <v>0</v>
      </c>
      <c r="L80" s="46"/>
    </row>
    <row r="81" spans="1:12" x14ac:dyDescent="0.25">
      <c r="A81" s="19" t="s">
        <v>18</v>
      </c>
      <c r="B81" s="28" t="s">
        <v>78</v>
      </c>
      <c r="C81" s="21">
        <v>2</v>
      </c>
      <c r="D81" s="28"/>
      <c r="E81" s="28"/>
      <c r="F81" s="85"/>
      <c r="G81" s="30"/>
      <c r="H81" s="23"/>
      <c r="I81" s="24"/>
      <c r="J81" s="25">
        <f>C81*H81</f>
        <v>0</v>
      </c>
      <c r="K81" s="26">
        <f t="shared" ref="K81:K86" si="5">+J81*(1-I81)</f>
        <v>0</v>
      </c>
      <c r="L81" s="27" t="s">
        <v>22</v>
      </c>
    </row>
    <row r="82" spans="1:12" x14ac:dyDescent="0.25">
      <c r="A82" s="19" t="s">
        <v>18</v>
      </c>
      <c r="B82" s="28" t="s">
        <v>79</v>
      </c>
      <c r="C82" s="21">
        <v>2</v>
      </c>
      <c r="D82" s="28"/>
      <c r="E82" s="28"/>
      <c r="F82" s="84">
        <f>+C4</f>
        <v>414</v>
      </c>
      <c r="G82" s="30"/>
      <c r="H82" s="23"/>
      <c r="I82" s="24"/>
      <c r="J82" s="25">
        <f>C82*H82*F82</f>
        <v>0</v>
      </c>
      <c r="K82" s="26">
        <f t="shared" si="5"/>
        <v>0</v>
      </c>
      <c r="L82" s="27" t="s">
        <v>20</v>
      </c>
    </row>
    <row r="83" spans="1:12" x14ac:dyDescent="0.25">
      <c r="A83" s="19" t="s">
        <v>23</v>
      </c>
      <c r="B83" s="28" t="s">
        <v>80</v>
      </c>
      <c r="C83" s="21">
        <v>2</v>
      </c>
      <c r="D83" s="28"/>
      <c r="E83" s="28"/>
      <c r="F83" s="28"/>
      <c r="G83" s="30"/>
      <c r="H83" s="23"/>
      <c r="I83" s="24"/>
      <c r="J83" s="25">
        <f>C83*H83</f>
        <v>0</v>
      </c>
      <c r="K83" s="26">
        <f t="shared" si="5"/>
        <v>0</v>
      </c>
      <c r="L83" s="27" t="s">
        <v>22</v>
      </c>
    </row>
    <row r="84" spans="1:12" x14ac:dyDescent="0.25">
      <c r="A84" s="19" t="s">
        <v>27</v>
      </c>
      <c r="B84" s="28" t="s">
        <v>81</v>
      </c>
      <c r="C84" s="21">
        <v>2</v>
      </c>
      <c r="D84" s="28"/>
      <c r="E84" s="28"/>
      <c r="F84" s="28"/>
      <c r="G84" s="30"/>
      <c r="H84" s="23"/>
      <c r="I84" s="24"/>
      <c r="J84" s="25">
        <f>C84*H84</f>
        <v>0</v>
      </c>
      <c r="K84" s="26">
        <f t="shared" si="5"/>
        <v>0</v>
      </c>
      <c r="L84" s="27" t="s">
        <v>22</v>
      </c>
    </row>
    <row r="85" spans="1:12" x14ac:dyDescent="0.25">
      <c r="A85" s="19" t="s">
        <v>29</v>
      </c>
      <c r="B85" s="28" t="s">
        <v>82</v>
      </c>
      <c r="C85" s="28"/>
      <c r="D85" s="28"/>
      <c r="E85" s="28"/>
      <c r="F85" s="28"/>
      <c r="G85" s="24"/>
      <c r="H85" s="42"/>
      <c r="I85" s="24"/>
      <c r="J85" s="25">
        <f>SUM(J81:J84)*G85</f>
        <v>0</v>
      </c>
      <c r="K85" s="26">
        <f t="shared" si="5"/>
        <v>0</v>
      </c>
      <c r="L85" s="27" t="s">
        <v>83</v>
      </c>
    </row>
    <row r="86" spans="1:12" x14ac:dyDescent="0.25">
      <c r="A86" s="19" t="s">
        <v>31</v>
      </c>
      <c r="B86" s="31" t="s">
        <v>76</v>
      </c>
      <c r="C86" s="21">
        <v>0</v>
      </c>
      <c r="D86" s="28"/>
      <c r="E86" s="28"/>
      <c r="F86" s="28"/>
      <c r="G86" s="24"/>
      <c r="H86" s="42"/>
      <c r="I86" s="24"/>
      <c r="J86" s="32">
        <f>+C86*G86*(SUM(J81:J82))</f>
        <v>0</v>
      </c>
      <c r="K86" s="33">
        <f t="shared" si="5"/>
        <v>0</v>
      </c>
      <c r="L86" s="27" t="s">
        <v>43</v>
      </c>
    </row>
    <row r="87" spans="1:12" x14ac:dyDescent="0.25">
      <c r="A87" s="47" t="s">
        <v>85</v>
      </c>
      <c r="B87" s="34"/>
      <c r="C87" s="34"/>
      <c r="D87" s="34"/>
      <c r="E87" s="34"/>
      <c r="F87" s="34"/>
      <c r="G87" s="35"/>
      <c r="H87" s="36"/>
      <c r="I87" s="36"/>
      <c r="J87" s="45">
        <f>SUM(J88:J93)</f>
        <v>0</v>
      </c>
      <c r="K87" s="40">
        <f>SUM(K88:K93)</f>
        <v>0</v>
      </c>
      <c r="L87" s="46"/>
    </row>
    <row r="88" spans="1:12" x14ac:dyDescent="0.25">
      <c r="A88" s="19" t="s">
        <v>18</v>
      </c>
      <c r="B88" s="31" t="s">
        <v>86</v>
      </c>
      <c r="C88" s="21">
        <v>2</v>
      </c>
      <c r="D88" s="28"/>
      <c r="E88" s="28"/>
      <c r="F88" s="28"/>
      <c r="G88" s="30"/>
      <c r="H88" s="23"/>
      <c r="I88" s="24"/>
      <c r="J88" s="25">
        <f t="shared" ref="J88:J93" si="6">C88*H88</f>
        <v>0</v>
      </c>
      <c r="K88" s="26">
        <f t="shared" ref="K88:K93" si="7">+J88*(1-I88)</f>
        <v>0</v>
      </c>
      <c r="L88" s="27" t="s">
        <v>22</v>
      </c>
    </row>
    <row r="89" spans="1:12" x14ac:dyDescent="0.25">
      <c r="A89" s="19" t="s">
        <v>23</v>
      </c>
      <c r="B89" s="31" t="s">
        <v>87</v>
      </c>
      <c r="C89" s="21">
        <v>0</v>
      </c>
      <c r="D89" s="28"/>
      <c r="E89" s="28"/>
      <c r="F89" s="28"/>
      <c r="G89" s="30"/>
      <c r="H89" s="23"/>
      <c r="I89" s="24"/>
      <c r="J89" s="25">
        <f t="shared" si="6"/>
        <v>0</v>
      </c>
      <c r="K89" s="26">
        <f t="shared" si="7"/>
        <v>0</v>
      </c>
      <c r="L89" s="27" t="s">
        <v>22</v>
      </c>
    </row>
    <row r="90" spans="1:12" x14ac:dyDescent="0.25">
      <c r="A90" s="19" t="s">
        <v>27</v>
      </c>
      <c r="B90" s="48" t="s">
        <v>88</v>
      </c>
      <c r="C90" s="21">
        <v>0</v>
      </c>
      <c r="D90" s="28"/>
      <c r="E90" s="28"/>
      <c r="F90" s="28"/>
      <c r="G90" s="30"/>
      <c r="H90" s="23"/>
      <c r="I90" s="24"/>
      <c r="J90" s="25">
        <f>C90*H90</f>
        <v>0</v>
      </c>
      <c r="K90" s="26">
        <f t="shared" si="7"/>
        <v>0</v>
      </c>
      <c r="L90" s="27" t="s">
        <v>22</v>
      </c>
    </row>
    <row r="91" spans="1:12" x14ac:dyDescent="0.25">
      <c r="A91" s="19" t="s">
        <v>29</v>
      </c>
      <c r="B91" s="48" t="s">
        <v>89</v>
      </c>
      <c r="C91" s="21">
        <v>0</v>
      </c>
      <c r="D91" s="28"/>
      <c r="E91" s="28"/>
      <c r="F91" s="28"/>
      <c r="G91" s="30"/>
      <c r="H91" s="23"/>
      <c r="I91" s="24"/>
      <c r="J91" s="25">
        <f t="shared" si="6"/>
        <v>0</v>
      </c>
      <c r="K91" s="26">
        <f t="shared" si="7"/>
        <v>0</v>
      </c>
      <c r="L91" s="27" t="s">
        <v>22</v>
      </c>
    </row>
    <row r="92" spans="1:12" x14ac:dyDescent="0.25">
      <c r="A92" s="19" t="s">
        <v>31</v>
      </c>
      <c r="B92" s="48" t="s">
        <v>90</v>
      </c>
      <c r="C92" s="21">
        <v>0</v>
      </c>
      <c r="D92" s="28"/>
      <c r="E92" s="28"/>
      <c r="F92" s="28"/>
      <c r="G92" s="30"/>
      <c r="H92" s="23"/>
      <c r="I92" s="24"/>
      <c r="J92" s="25">
        <f t="shared" si="6"/>
        <v>0</v>
      </c>
      <c r="K92" s="26">
        <f t="shared" si="7"/>
        <v>0</v>
      </c>
      <c r="L92" s="27" t="s">
        <v>22</v>
      </c>
    </row>
    <row r="93" spans="1:12" x14ac:dyDescent="0.25">
      <c r="A93" s="19" t="s">
        <v>33</v>
      </c>
      <c r="B93" s="48" t="s">
        <v>91</v>
      </c>
      <c r="C93" s="21">
        <v>2</v>
      </c>
      <c r="D93" s="28"/>
      <c r="E93" s="28"/>
      <c r="F93" s="28"/>
      <c r="G93" s="30"/>
      <c r="H93" s="23"/>
      <c r="I93" s="24"/>
      <c r="J93" s="25">
        <f t="shared" si="6"/>
        <v>0</v>
      </c>
      <c r="K93" s="26">
        <f t="shared" si="7"/>
        <v>0</v>
      </c>
      <c r="L93" s="27" t="s">
        <v>22</v>
      </c>
    </row>
    <row r="94" spans="1:12" x14ac:dyDescent="0.25">
      <c r="A94" s="13" t="s">
        <v>92</v>
      </c>
      <c r="B94" s="34"/>
      <c r="C94" s="34"/>
      <c r="D94" s="34"/>
      <c r="E94" s="34"/>
      <c r="F94" s="34"/>
      <c r="G94" s="35"/>
      <c r="H94" s="36"/>
      <c r="I94" s="36"/>
      <c r="J94" s="45">
        <f>SUM(J95:J95)</f>
        <v>0</v>
      </c>
      <c r="K94" s="40">
        <f>SUM(K95:K95)</f>
        <v>0</v>
      </c>
      <c r="L94" s="46"/>
    </row>
    <row r="95" spans="1:12" x14ac:dyDescent="0.25">
      <c r="A95" s="19" t="s">
        <v>18</v>
      </c>
      <c r="B95" s="31" t="s">
        <v>93</v>
      </c>
      <c r="C95" s="49">
        <v>5</v>
      </c>
      <c r="D95" s="28"/>
      <c r="E95" s="28"/>
      <c r="F95" s="30"/>
      <c r="G95" s="28"/>
      <c r="H95" s="23"/>
      <c r="I95" s="50"/>
      <c r="J95" s="51">
        <f>C95*H95</f>
        <v>0</v>
      </c>
      <c r="K95" s="33">
        <f t="shared" ref="K95" si="8">+J95*(1-I95)</f>
        <v>0</v>
      </c>
      <c r="L95" s="27" t="s">
        <v>94</v>
      </c>
    </row>
    <row r="96" spans="1:12" x14ac:dyDescent="0.25">
      <c r="A96" s="52" t="s">
        <v>95</v>
      </c>
      <c r="B96" s="53"/>
      <c r="C96" s="53"/>
      <c r="D96" s="53"/>
      <c r="E96" s="53"/>
      <c r="F96" s="53"/>
      <c r="G96" s="54"/>
      <c r="H96" s="55"/>
      <c r="I96" s="56"/>
      <c r="J96" s="45">
        <f>+SUM(J97)</f>
        <v>0</v>
      </c>
      <c r="K96" s="57">
        <f>K97</f>
        <v>0</v>
      </c>
      <c r="L96" s="46"/>
    </row>
    <row r="97" spans="1:12" x14ac:dyDescent="0.25">
      <c r="A97" s="19" t="s">
        <v>18</v>
      </c>
      <c r="B97" s="28" t="s">
        <v>96</v>
      </c>
      <c r="C97" s="28"/>
      <c r="D97" s="28"/>
      <c r="E97" s="28"/>
      <c r="F97" s="28"/>
      <c r="G97" s="30"/>
      <c r="H97" s="58"/>
      <c r="I97" s="59"/>
      <c r="J97" s="60">
        <f>+H97</f>
        <v>0</v>
      </c>
      <c r="K97" s="26">
        <f>H97</f>
        <v>0</v>
      </c>
      <c r="L97" s="27" t="s">
        <v>97</v>
      </c>
    </row>
    <row r="98" spans="1:12" x14ac:dyDescent="0.25">
      <c r="A98" s="13" t="s">
        <v>98</v>
      </c>
      <c r="B98" s="34"/>
      <c r="C98" s="34"/>
      <c r="D98" s="34"/>
      <c r="E98" s="34"/>
      <c r="F98" s="34"/>
      <c r="G98" s="35"/>
      <c r="H98" s="36"/>
      <c r="I98" s="61"/>
      <c r="J98" s="62"/>
      <c r="K98" s="40">
        <f>K99</f>
        <v>0</v>
      </c>
      <c r="L98" s="63"/>
    </row>
    <row r="99" spans="1:12" x14ac:dyDescent="0.25">
      <c r="A99" s="19" t="s">
        <v>18</v>
      </c>
      <c r="B99" s="64" t="s">
        <v>99</v>
      </c>
      <c r="C99" s="28"/>
      <c r="D99" s="28"/>
      <c r="E99" s="28"/>
      <c r="F99" s="28"/>
      <c r="G99" s="30"/>
      <c r="H99" s="59"/>
      <c r="I99" s="59"/>
      <c r="J99" s="59"/>
      <c r="K99" s="26">
        <f>(K12+K29+K47+K60+K74+K80+K87+K94+K96)*0.012</f>
        <v>0</v>
      </c>
      <c r="L99" s="64" t="s">
        <v>99</v>
      </c>
    </row>
    <row r="100" spans="1:12" x14ac:dyDescent="0.25">
      <c r="A100" s="65"/>
      <c r="B100" s="66"/>
      <c r="C100" s="67"/>
      <c r="D100" s="67"/>
      <c r="E100" s="67"/>
      <c r="F100" s="67"/>
      <c r="G100" s="68"/>
      <c r="H100" s="69"/>
      <c r="I100" s="69"/>
      <c r="J100" s="70"/>
      <c r="K100" s="71"/>
      <c r="L100" s="72"/>
    </row>
    <row r="101" spans="1:12" x14ac:dyDescent="0.25">
      <c r="A101" s="65"/>
      <c r="B101" s="66"/>
      <c r="C101" s="67"/>
      <c r="D101" s="67"/>
      <c r="E101" s="67"/>
      <c r="F101" s="67"/>
      <c r="G101" s="68"/>
      <c r="H101" s="69"/>
      <c r="I101" s="69"/>
      <c r="J101" s="70"/>
      <c r="K101" s="71"/>
      <c r="L101" s="72"/>
    </row>
    <row r="102" spans="1:12" x14ac:dyDescent="0.25">
      <c r="A102" s="65" t="s">
        <v>100</v>
      </c>
      <c r="B102" s="66"/>
      <c r="C102" s="67"/>
      <c r="D102" s="67"/>
      <c r="E102" s="67"/>
      <c r="F102" s="67"/>
      <c r="G102" s="68"/>
      <c r="H102" s="69"/>
      <c r="I102" s="69"/>
      <c r="J102" s="70"/>
      <c r="K102" s="71"/>
      <c r="L102" s="72"/>
    </row>
    <row r="103" spans="1:12" x14ac:dyDescent="0.25">
      <c r="A103" s="13" t="s">
        <v>101</v>
      </c>
      <c r="B103" s="34"/>
      <c r="C103" s="73"/>
      <c r="D103" s="34"/>
      <c r="E103" s="34"/>
      <c r="F103" s="35"/>
      <c r="G103" s="34"/>
      <c r="H103" s="36"/>
      <c r="I103" s="36"/>
      <c r="J103" s="74"/>
      <c r="K103" s="75">
        <f>+K104</f>
        <v>0</v>
      </c>
      <c r="L103" s="63"/>
    </row>
    <row r="104" spans="1:12" x14ac:dyDescent="0.25">
      <c r="A104" s="19" t="s">
        <v>18</v>
      </c>
      <c r="B104" s="31" t="s">
        <v>102</v>
      </c>
      <c r="C104" s="76"/>
      <c r="D104" s="28"/>
      <c r="E104" s="28"/>
      <c r="F104" s="30"/>
      <c r="G104" s="28"/>
      <c r="H104" s="76"/>
      <c r="I104" s="76"/>
      <c r="J104" s="77"/>
      <c r="K104" s="78">
        <f>H104</f>
        <v>0</v>
      </c>
      <c r="L104" s="79" t="s">
        <v>103</v>
      </c>
    </row>
    <row r="105" spans="1:12" x14ac:dyDescent="0.25">
      <c r="B105" s="80"/>
      <c r="J105" s="1"/>
      <c r="K105" s="1"/>
    </row>
    <row r="106" spans="1:12" ht="18.75" x14ac:dyDescent="0.3">
      <c r="A106" s="90" t="s">
        <v>104</v>
      </c>
      <c r="B106" s="90"/>
      <c r="C106" s="1"/>
      <c r="J106" s="1"/>
      <c r="K106" s="1"/>
    </row>
    <row r="107" spans="1:12" ht="18.75" x14ac:dyDescent="0.3">
      <c r="A107" s="81" t="s">
        <v>105</v>
      </c>
      <c r="B107" s="82" t="s">
        <v>106</v>
      </c>
      <c r="C107" s="83"/>
      <c r="J107" s="1"/>
      <c r="K107" s="1"/>
    </row>
    <row r="108" spans="1:12" ht="18.75" x14ac:dyDescent="0.3">
      <c r="A108" s="81" t="s">
        <v>107</v>
      </c>
      <c r="B108" s="82" t="s">
        <v>108</v>
      </c>
      <c r="J108" s="1"/>
      <c r="K108" s="1"/>
    </row>
    <row r="109" spans="1:12" ht="30" x14ac:dyDescent="0.25">
      <c r="A109" s="87" t="s">
        <v>113</v>
      </c>
      <c r="B109" s="88" t="s">
        <v>114</v>
      </c>
      <c r="C109" s="1"/>
      <c r="J109" s="1"/>
      <c r="K109" s="1"/>
    </row>
  </sheetData>
  <protectedRanges>
    <protectedRange password="CE7A" sqref="G13:I99 K104" name="Empresas"/>
  </protectedRanges>
  <mergeCells count="2">
    <mergeCell ref="B2:L2"/>
    <mergeCell ref="A106:B106"/>
  </mergeCells>
  <pageMargins left="0.7" right="0.7" top="0.75" bottom="0.75" header="0.3" footer="0.3"/>
  <pageSetup paperSize="8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 abuela</dc:creator>
  <cp:lastModifiedBy>Fenochietto, Augusto</cp:lastModifiedBy>
  <cp:lastPrinted>2017-06-21T14:55:35Z</cp:lastPrinted>
  <dcterms:created xsi:type="dcterms:W3CDTF">2017-06-15T18:55:31Z</dcterms:created>
  <dcterms:modified xsi:type="dcterms:W3CDTF">2017-06-23T18:24:59Z</dcterms:modified>
</cp:coreProperties>
</file>